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600" windowHeight="12690"/>
  </bookViews>
  <sheets>
    <sheet name="Relazione Performance 2015" sheetId="17" r:id="rId1"/>
    <sheet name="Area Segreteria" sheetId="10" r:id="rId2"/>
    <sheet name="Vitale obiettivi" sheetId="2" r:id="rId3"/>
    <sheet name="Area Pianificazione -Urbanistic" sheetId="11" r:id="rId4"/>
    <sheet name="Gotti obiettivi" sheetId="3" r:id="rId5"/>
    <sheet name="Area Servizi Cittadino" sheetId="12" r:id="rId6"/>
    <sheet name="Magris obiettivi" sheetId="4" r:id="rId7"/>
    <sheet name="Area Polizia comunale" sheetId="13" r:id="rId8"/>
    <sheet name="Busetto obiettivi" sheetId="6" r:id="rId9"/>
    <sheet name="Area LL.PP. e territorio" sheetId="14" r:id="rId10"/>
    <sheet name="Piccin obiettivi" sheetId="20" r:id="rId11"/>
    <sheet name="Area Servizi persona e famiglia" sheetId="15" r:id="rId12"/>
    <sheet name="Fiorot obiettivi" sheetId="5" r:id="rId13"/>
    <sheet name="Area Servizi finanziari" sheetId="16" r:id="rId14"/>
    <sheet name="Lovato obiettivi " sheetId="8" r:id="rId15"/>
    <sheet name="Area Servizi al territorio" sheetId="18" r:id="rId16"/>
    <sheet name="Emanuela Del Bianco" sheetId="19" r:id="rId17"/>
  </sheets>
  <definedNames>
    <definedName name="_Toc288810456" localSheetId="1">'Area Segreteria'!$B$8</definedName>
    <definedName name="_Toc373845627" localSheetId="13">'Area Servizi finanziari'!$C$9</definedName>
    <definedName name="_Toc373845643" localSheetId="11">'Area Servizi persona e famiglia'!$C$8</definedName>
    <definedName name="_Toc373845644" localSheetId="11">'Area Servizi persona e famiglia'!$C$9</definedName>
    <definedName name="_Toc373845661" localSheetId="5">'Area Servizi Cittadino'!$C$8</definedName>
    <definedName name="_Toc373845662" localSheetId="5">'Area Servizi Cittadino'!$C$9</definedName>
    <definedName name="_Toc376856953" localSheetId="9">'Area LL.PP. e territorio'!$C$8</definedName>
    <definedName name="_Toc376856953" localSheetId="15">'Area Servizi al territorio'!$C$8</definedName>
    <definedName name="_Toc376856954" localSheetId="9">'Area LL.PP. e territorio'!$C$9</definedName>
    <definedName name="_Toc376856954" localSheetId="15">'Area Servizi al territorio'!$C$9</definedName>
    <definedName name="_Toc406592189" localSheetId="3">'Area Pianificazione -Urbanistic'!$C$9</definedName>
    <definedName name="_Toc406592191" localSheetId="7">'Area Polizia comunale'!$C$9</definedName>
    <definedName name="_Toc406594259" localSheetId="13">'Area Servizi finanziari'!$C$8</definedName>
    <definedName name="_Toc406594283" localSheetId="3">'Area Pianificazione -Urbanistic'!$C$8</definedName>
    <definedName name="_Toc406594286" localSheetId="7">'Area Polizia comunale'!$C$8</definedName>
    <definedName name="_xlnm.Print_Area" localSheetId="9">'Area LL.PP. e territorio'!$A$1:$E$17</definedName>
    <definedName name="_xlnm.Print_Area" localSheetId="1">'Area Segreteria'!$A$1:$C$23</definedName>
    <definedName name="_xlnm.Print_Area" localSheetId="15">'Area Servizi al territorio'!$A$1:$E$17</definedName>
    <definedName name="_xlnm.Print_Area" localSheetId="13">'Area Servizi finanziari'!$A$1:$E$16</definedName>
    <definedName name="_xlnm.Print_Area" localSheetId="8">'Busetto obiettivi'!$A$1:$S$35</definedName>
    <definedName name="_xlnm.Print_Area" localSheetId="0">'Relazione Performance 2015'!$A$1:$K$26</definedName>
  </definedNames>
  <calcPr calcId="114210"/>
</workbook>
</file>

<file path=xl/calcChain.xml><?xml version="1.0" encoding="utf-8"?>
<calcChain xmlns="http://schemas.openxmlformats.org/spreadsheetml/2006/main">
  <c r="N8" i="20"/>
  <c r="K3"/>
  <c r="L8"/>
  <c r="O8"/>
  <c r="P8"/>
  <c r="P14"/>
  <c r="N15"/>
  <c r="K10"/>
  <c r="L15"/>
  <c r="O15"/>
  <c r="P15"/>
  <c r="P17"/>
  <c r="P18"/>
  <c r="P21"/>
  <c r="N22"/>
  <c r="K17"/>
  <c r="L22"/>
  <c r="O22"/>
  <c r="P22"/>
  <c r="P24"/>
  <c r="P25"/>
  <c r="P28"/>
  <c r="N29"/>
  <c r="K24"/>
  <c r="L29"/>
  <c r="O29"/>
  <c r="P29"/>
  <c r="P31"/>
  <c r="P32"/>
  <c r="P35"/>
  <c r="N36"/>
  <c r="K31"/>
  <c r="L36"/>
  <c r="O36"/>
  <c r="P36"/>
  <c r="P37"/>
  <c r="O14"/>
  <c r="O17"/>
  <c r="O18"/>
  <c r="O21"/>
  <c r="O24"/>
  <c r="O25"/>
  <c r="O28"/>
  <c r="O31"/>
  <c r="O32"/>
  <c r="O35"/>
  <c r="O37"/>
  <c r="L37"/>
  <c r="L41" i="19"/>
  <c r="N35"/>
  <c r="O35"/>
  <c r="P35"/>
  <c r="L35"/>
  <c r="K31"/>
  <c r="N29"/>
  <c r="O29"/>
  <c r="P29"/>
  <c r="L29"/>
  <c r="K23"/>
  <c r="K3"/>
  <c r="L8"/>
  <c r="N8"/>
  <c r="O8"/>
  <c r="P8"/>
  <c r="O21"/>
  <c r="P21"/>
  <c r="N21"/>
  <c r="L21"/>
  <c r="K17"/>
  <c r="L15"/>
  <c r="K10"/>
  <c r="N15"/>
  <c r="F34" i="3"/>
  <c r="K33"/>
  <c r="L42"/>
  <c r="F26"/>
  <c r="K25"/>
  <c r="L31"/>
  <c r="F17"/>
  <c r="K16"/>
  <c r="L23"/>
  <c r="K3"/>
  <c r="L14"/>
  <c r="K16" i="2"/>
  <c r="L20"/>
  <c r="K10"/>
  <c r="L14"/>
  <c r="K3"/>
  <c r="L8"/>
  <c r="K9" i="6"/>
  <c r="L13"/>
  <c r="K3"/>
  <c r="L7"/>
  <c r="F15" i="4"/>
  <c r="K14"/>
  <c r="L19"/>
  <c r="F10"/>
  <c r="K9"/>
  <c r="L13"/>
  <c r="K3"/>
  <c r="L8"/>
  <c r="K24" i="8"/>
  <c r="L30"/>
  <c r="K32"/>
  <c r="L39"/>
  <c r="K30" i="5"/>
  <c r="K61"/>
  <c r="K68"/>
  <c r="L73"/>
  <c r="K56"/>
  <c r="L60"/>
  <c r="K51"/>
  <c r="L55"/>
  <c r="L66"/>
  <c r="O10" i="19"/>
  <c r="P10"/>
  <c r="O11"/>
  <c r="P11"/>
  <c r="O13"/>
  <c r="P13"/>
  <c r="O14"/>
  <c r="P14"/>
  <c r="O15"/>
  <c r="P15"/>
  <c r="O17"/>
  <c r="P17"/>
  <c r="O18"/>
  <c r="P18"/>
  <c r="O19"/>
  <c r="P19"/>
  <c r="O20"/>
  <c r="P20"/>
  <c r="O23"/>
  <c r="P23"/>
  <c r="O24"/>
  <c r="P24"/>
  <c r="O26"/>
  <c r="P26"/>
  <c r="O27"/>
  <c r="P27"/>
  <c r="O28"/>
  <c r="P28"/>
  <c r="O36"/>
  <c r="P36"/>
  <c r="O37"/>
  <c r="P37"/>
  <c r="O39"/>
  <c r="P39"/>
  <c r="O40"/>
  <c r="P40"/>
  <c r="N41"/>
  <c r="O41"/>
  <c r="P41"/>
  <c r="P42"/>
  <c r="O42"/>
  <c r="L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E62" i="5"/>
  <c r="K36"/>
  <c r="L42"/>
  <c r="K44"/>
  <c r="L49"/>
  <c r="L34"/>
  <c r="F24"/>
  <c r="F25"/>
  <c r="F26"/>
  <c r="K23"/>
  <c r="L29"/>
  <c r="K9"/>
  <c r="L15"/>
  <c r="K3"/>
  <c r="L8"/>
  <c r="K16"/>
  <c r="L21"/>
  <c r="K12" i="8"/>
  <c r="L22"/>
  <c r="K4"/>
  <c r="E5"/>
  <c r="E25"/>
  <c r="E33"/>
  <c r="E4" i="4"/>
  <c r="N8" i="2"/>
  <c r="O8"/>
  <c r="P8"/>
  <c r="N14"/>
  <c r="O14"/>
  <c r="P14"/>
  <c r="N20"/>
  <c r="O20"/>
  <c r="P20"/>
  <c r="P10"/>
  <c r="P11"/>
  <c r="P12"/>
  <c r="P13"/>
  <c r="P15"/>
  <c r="P16"/>
  <c r="P17"/>
  <c r="P18"/>
  <c r="P19"/>
  <c r="P21"/>
  <c r="E17" i="3"/>
  <c r="N23"/>
  <c r="O23"/>
  <c r="P23"/>
  <c r="E34"/>
  <c r="N42"/>
  <c r="O42"/>
  <c r="P42"/>
  <c r="E4"/>
  <c r="N14"/>
  <c r="O14"/>
  <c r="P14"/>
  <c r="N31"/>
  <c r="O31"/>
  <c r="P31"/>
  <c r="P43"/>
  <c r="O43"/>
  <c r="L43"/>
  <c r="E26"/>
  <c r="N10" i="8"/>
  <c r="N8" i="5"/>
  <c r="O8"/>
  <c r="O9"/>
  <c r="O10"/>
  <c r="O11"/>
  <c r="O12"/>
  <c r="O13"/>
  <c r="O14"/>
  <c r="N15"/>
  <c r="O15"/>
  <c r="O16"/>
  <c r="O17"/>
  <c r="O18"/>
  <c r="O19"/>
  <c r="O20"/>
  <c r="N21"/>
  <c r="O21"/>
  <c r="O22"/>
  <c r="O23"/>
  <c r="O24"/>
  <c r="O26"/>
  <c r="O27"/>
  <c r="O28"/>
  <c r="N29"/>
  <c r="O29"/>
  <c r="O30"/>
  <c r="O31"/>
  <c r="O32"/>
  <c r="O33"/>
  <c r="N34"/>
  <c r="O34"/>
  <c r="N42"/>
  <c r="O42"/>
  <c r="O43"/>
  <c r="O44"/>
  <c r="O45"/>
  <c r="O46"/>
  <c r="O47"/>
  <c r="O48"/>
  <c r="N49"/>
  <c r="O49"/>
  <c r="O50"/>
  <c r="O51"/>
  <c r="O52"/>
  <c r="O53"/>
  <c r="O54"/>
  <c r="N55"/>
  <c r="O55"/>
  <c r="O56"/>
  <c r="O57"/>
  <c r="O58"/>
  <c r="O59"/>
  <c r="N60"/>
  <c r="O60"/>
  <c r="O61"/>
  <c r="O62"/>
  <c r="O63"/>
  <c r="O64"/>
  <c r="O65"/>
  <c r="N66"/>
  <c r="O66"/>
  <c r="O67"/>
  <c r="O68"/>
  <c r="O69"/>
  <c r="O70"/>
  <c r="O71"/>
  <c r="O72"/>
  <c r="N73"/>
  <c r="O73"/>
  <c r="O74"/>
  <c r="N8" i="4"/>
  <c r="O8"/>
  <c r="O9"/>
  <c r="O10"/>
  <c r="O11"/>
  <c r="O12"/>
  <c r="N13"/>
  <c r="O13"/>
  <c r="O14"/>
  <c r="O15"/>
  <c r="O16"/>
  <c r="O18"/>
  <c r="N19"/>
  <c r="O19"/>
  <c r="O20"/>
  <c r="P50" i="5"/>
  <c r="P51"/>
  <c r="P52"/>
  <c r="P53"/>
  <c r="P54"/>
  <c r="P13" i="4"/>
  <c r="P8"/>
  <c r="O10" i="8"/>
  <c r="L10"/>
  <c r="P10"/>
  <c r="P12"/>
  <c r="P13"/>
  <c r="P14"/>
  <c r="P15"/>
  <c r="P16"/>
  <c r="P17"/>
  <c r="P18"/>
  <c r="P21"/>
  <c r="N22"/>
  <c r="O22"/>
  <c r="P22"/>
  <c r="P23"/>
  <c r="P24"/>
  <c r="P25"/>
  <c r="P27"/>
  <c r="P28"/>
  <c r="P29"/>
  <c r="N30"/>
  <c r="O30"/>
  <c r="P30"/>
  <c r="P31"/>
  <c r="P32"/>
  <c r="P33"/>
  <c r="P34"/>
  <c r="P35"/>
  <c r="P36"/>
  <c r="P37"/>
  <c r="P38"/>
  <c r="N39"/>
  <c r="O39"/>
  <c r="P39"/>
  <c r="P40"/>
  <c r="O12"/>
  <c r="O13"/>
  <c r="O14"/>
  <c r="O15"/>
  <c r="O16"/>
  <c r="O17"/>
  <c r="O18"/>
  <c r="O21"/>
  <c r="O23"/>
  <c r="O24"/>
  <c r="O25"/>
  <c r="O27"/>
  <c r="O28"/>
  <c r="O29"/>
  <c r="O31"/>
  <c r="O32"/>
  <c r="O33"/>
  <c r="O34"/>
  <c r="O35"/>
  <c r="O36"/>
  <c r="O37"/>
  <c r="O38"/>
  <c r="O40"/>
  <c r="L40"/>
  <c r="P19" i="4"/>
  <c r="P9"/>
  <c r="P10"/>
  <c r="P11"/>
  <c r="P12"/>
  <c r="P14"/>
  <c r="P15"/>
  <c r="P16"/>
  <c r="P18"/>
  <c r="P20"/>
  <c r="L20"/>
  <c r="N7" i="6"/>
  <c r="O7"/>
  <c r="P7"/>
  <c r="N13"/>
  <c r="O13"/>
  <c r="P13"/>
  <c r="P9"/>
  <c r="P10"/>
  <c r="P11"/>
  <c r="P12"/>
  <c r="P14"/>
  <c r="O9"/>
  <c r="O10"/>
  <c r="O11"/>
  <c r="O12"/>
  <c r="O14"/>
  <c r="L14"/>
  <c r="O10" i="2"/>
  <c r="O11"/>
  <c r="O12"/>
  <c r="O13"/>
  <c r="O15"/>
  <c r="O16"/>
  <c r="O17"/>
  <c r="O18"/>
  <c r="O19"/>
  <c r="O21"/>
  <c r="L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P44" i="3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P21" i="4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P3" i="6"/>
  <c r="P4"/>
  <c r="P5"/>
  <c r="P6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O3"/>
  <c r="O4"/>
  <c r="O5"/>
  <c r="O6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4" i="8"/>
  <c r="P4"/>
  <c r="O5"/>
  <c r="P5"/>
  <c r="O7"/>
  <c r="P7"/>
  <c r="O8"/>
  <c r="P8"/>
  <c r="O9"/>
  <c r="P9"/>
  <c r="P3"/>
  <c r="O3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P21" i="5"/>
  <c r="P60"/>
  <c r="P29"/>
  <c r="P8"/>
  <c r="P9"/>
  <c r="P10"/>
  <c r="P11"/>
  <c r="P12"/>
  <c r="P13"/>
  <c r="P14"/>
  <c r="P15"/>
  <c r="P16"/>
  <c r="P17"/>
  <c r="P18"/>
  <c r="P19"/>
  <c r="P20"/>
  <c r="P22"/>
  <c r="P23"/>
  <c r="P24"/>
  <c r="P26"/>
  <c r="P27"/>
  <c r="P28"/>
  <c r="P30"/>
  <c r="P31"/>
  <c r="P32"/>
  <c r="P33"/>
  <c r="P34"/>
  <c r="P42"/>
  <c r="P43"/>
  <c r="P44"/>
  <c r="P45"/>
  <c r="P46"/>
  <c r="P47"/>
  <c r="P48"/>
  <c r="P49"/>
  <c r="P55"/>
  <c r="P56"/>
  <c r="P57"/>
  <c r="P58"/>
  <c r="P59"/>
  <c r="P61"/>
  <c r="P62"/>
  <c r="P63"/>
  <c r="P64"/>
  <c r="P65"/>
  <c r="P66"/>
  <c r="P67"/>
  <c r="P68"/>
  <c r="P69"/>
  <c r="P70"/>
  <c r="P71"/>
  <c r="P72"/>
  <c r="P73"/>
  <c r="P74"/>
  <c r="L74"/>
</calcChain>
</file>

<file path=xl/sharedStrings.xml><?xml version="1.0" encoding="utf-8"?>
<sst xmlns="http://schemas.openxmlformats.org/spreadsheetml/2006/main" count="530" uniqueCount="225">
  <si>
    <t>previsto</t>
  </si>
  <si>
    <t>realizzato</t>
  </si>
  <si>
    <t>Tipo</t>
  </si>
  <si>
    <t>Valutazione</t>
  </si>
  <si>
    <t>Descriz. Obiettivo</t>
  </si>
  <si>
    <t>URP</t>
  </si>
  <si>
    <t>Note</t>
  </si>
  <si>
    <t>Eccezioni</t>
  </si>
  <si>
    <t>Indicatore 1</t>
  </si>
  <si>
    <t>Indicatore 2</t>
  </si>
  <si>
    <t>Indicatore 3</t>
  </si>
  <si>
    <t>Riscontro OIV</t>
  </si>
  <si>
    <t>Urbanistica</t>
  </si>
  <si>
    <t>demografici</t>
  </si>
  <si>
    <t>Obiettivo</t>
  </si>
  <si>
    <t>TOTALE</t>
  </si>
  <si>
    <t>Realizzazione obiettivi media % conseguita</t>
  </si>
  <si>
    <t xml:space="preserve">punteggio effettivo conseguito
</t>
  </si>
  <si>
    <t>Peso fasi 
%</t>
  </si>
  <si>
    <t>Peso  fasi 
%</t>
  </si>
  <si>
    <t>ASILO NIDO</t>
  </si>
  <si>
    <t>BIBLIOTECA</t>
  </si>
  <si>
    <t>Progetto Giovani</t>
  </si>
  <si>
    <t>Contabilità</t>
  </si>
  <si>
    <t>CdC</t>
  </si>
  <si>
    <t>Tributi</t>
  </si>
  <si>
    <t>Farmacia Comunale</t>
  </si>
  <si>
    <t>Fase 1</t>
  </si>
  <si>
    <t>Fase 2</t>
  </si>
  <si>
    <t>Fase 3</t>
  </si>
  <si>
    <t>Fase 4</t>
  </si>
  <si>
    <t>Fase 5</t>
  </si>
  <si>
    <t>Fase 6</t>
  </si>
  <si>
    <t>% di realizzazione</t>
  </si>
  <si>
    <t>Fasi dell'obiettivo</t>
  </si>
  <si>
    <t>Realizzazione incontro</t>
  </si>
  <si>
    <t>Peso  
%</t>
  </si>
  <si>
    <t>Valutazione dell'efficacia degli interventi effettuati</t>
  </si>
  <si>
    <t>Tipo ob</t>
  </si>
  <si>
    <t>Peso</t>
  </si>
  <si>
    <t xml:space="preserve">Valutazione indicatore </t>
  </si>
  <si>
    <t>N. di partecipanti</t>
  </si>
  <si>
    <t>Valutazione indicatore</t>
  </si>
  <si>
    <t xml:space="preserve"> AREA SERVIZI FINANZIARI</t>
  </si>
  <si>
    <t>Responsabile dell’Area: Maria Elena LOVATO</t>
  </si>
  <si>
    <t>AREA SERVIZI ALLA PERSONA E ALLA FAMIGLIA</t>
  </si>
  <si>
    <t>Responsabile dell’Area: Michela FIOROT</t>
  </si>
  <si>
    <r>
      <t> </t>
    </r>
    <r>
      <rPr>
        <sz val="10"/>
        <color indexed="8"/>
        <rFont val="Comic Sans MS"/>
        <family val="4"/>
      </rPr>
      <t> </t>
    </r>
  </si>
  <si>
    <t>AREA LAVORI PUBBLICI E SERVIZI AL TERRITORIO</t>
  </si>
  <si>
    <t>Responsabile dell’Area: Roberto PICCIN</t>
  </si>
  <si>
    <t>AREA SERVIZI AL CITTADINO</t>
  </si>
  <si>
    <t>Responsabile dell’Area: Roberta MAGRIS</t>
  </si>
  <si>
    <t xml:space="preserve"> AREA PIANIFICAZIONE TERRITORIALE, SUAP E COMMERCIO</t>
  </si>
  <si>
    <t>Responsabile dell’Area: Liana GOTTI</t>
  </si>
  <si>
    <t xml:space="preserve"> AREA POLIZIA LOCALE E MOBILITA’</t>
  </si>
  <si>
    <t>Responsabile dell’Area: Luca BUSETTO</t>
  </si>
  <si>
    <t>AREA SEGRETERIA - AFFARI GENERALI - URP</t>
  </si>
  <si>
    <t>(Servizi: Gabinetto del Sindaco e Assessori – Affari Generali, Affari Legali, Contratti, URP – Servizi Cultura - Sport e Tempo libero)</t>
  </si>
  <si>
    <t>RESPONSABILE: Luigi VITALE</t>
  </si>
  <si>
    <t>CITTA’ DI CORDENONS</t>
  </si>
  <si>
    <t>Medaglia di Bronzo al V.M.</t>
  </si>
  <si>
    <t>Provincia di Pordenone</t>
  </si>
  <si>
    <t xml:space="preserve">                                                   (art. 10 comma 1 lett.b) del Decreto Legislativo n. 150 del 2009)</t>
  </si>
  <si>
    <t>Area Segreteria,Affari Generali-URP</t>
  </si>
  <si>
    <t>Area
Territorio e urbanistica</t>
  </si>
  <si>
    <t>Area 
Servizi al cittadino</t>
  </si>
  <si>
    <t>Area Polizia comunale e mobilità</t>
  </si>
  <si>
    <t>Area
LLPP e servizi al territorio</t>
  </si>
  <si>
    <t>Area 
Servizi alla persona e alla famiglia</t>
  </si>
  <si>
    <t>Area 
Servizi Finanziari</t>
  </si>
  <si>
    <t xml:space="preserve">VERIFICA RAGGIUNGIMENTO OBIETTIVI DELIBERA G.C. 159/2015 </t>
  </si>
  <si>
    <t xml:space="preserve">                      RELAZIONE SULLA PERFORMANCE ANNO 2015</t>
  </si>
  <si>
    <t>Tutela dell'utenza sportiva e non - Acquisto n. 3 defribillatori per impianti sportivi</t>
  </si>
  <si>
    <t xml:space="preserve">N. defribillatori </t>
  </si>
  <si>
    <t>Acquisizione n. 3 defribillatori su MEPA e consegna ad Ass. Sportive</t>
  </si>
  <si>
    <t>Recupero efficienza interna mediante acquisto impianto microfonico e audio c/o sala consiliare</t>
  </si>
  <si>
    <t>Acquisizione impianto microfonico e audio su MEPA per sedute C.C.</t>
  </si>
  <si>
    <t>Strutture sportive</t>
  </si>
  <si>
    <t>Segreteria e Affari Generali</t>
  </si>
  <si>
    <t>Gestione digitale atti amministrativi per recupero competitività ed efficienza</t>
  </si>
  <si>
    <t>Anticipazione passaggio alla gestione degli atti</t>
  </si>
  <si>
    <t xml:space="preserve">Fase 1 </t>
  </si>
  <si>
    <t xml:space="preserve">Predisposizione e affissione manifesto di avviso alla cittadinanza </t>
  </si>
  <si>
    <t>Invio file liste di leva classe 1998 al nucleo leva Udine</t>
  </si>
  <si>
    <t>Creazione, gestione e trasmissione in formato elettronico delle liste di leva classe 1998</t>
  </si>
  <si>
    <t>Registrazione notifiche tramite apposita procedura informatica Halley</t>
  </si>
  <si>
    <t>Utilizzo Halley per registrazione delle notifiche</t>
  </si>
  <si>
    <t>Rilevazioni sperimentali censimento permanente della popolazione - Liquidazione a saldo Rilevatori</t>
  </si>
  <si>
    <t>Ricezione saldo da  ISTAT</t>
  </si>
  <si>
    <t>Liquidazione saldo ai rilevatori</t>
  </si>
  <si>
    <t>Carta d'argento - Prima gita ai mercatini di Natale del Trentino o Veneto per ampliamento relazioni sociali</t>
  </si>
  <si>
    <t>Predisposizione atti e realizzazione della gita</t>
  </si>
  <si>
    <t>Bando Regionale LSU per attivazione 8 posti di lavoro</t>
  </si>
  <si>
    <t>attivazione posti di lavoro</t>
  </si>
  <si>
    <t>Predisposizione atti per partecipare al bando regionale</t>
  </si>
  <si>
    <t>Pubblicazione bandi individuazione candidati, attivazione posti di lavoro</t>
  </si>
  <si>
    <t>Prima partecipazione a Pordenone Legge del C.C. dei ragazzi di Cordenons</t>
  </si>
  <si>
    <t>deliberazione di G.C. entro il 30.05.2015</t>
  </si>
  <si>
    <t>Predisposizione delibera e determina per realizzazione evento</t>
  </si>
  <si>
    <t>TRASPORTI SCOLASTICI</t>
  </si>
  <si>
    <t>N. iscritti al servizio trasporto scolastico</t>
  </si>
  <si>
    <t>Stesura regolamento, parere 3^ Commmissione Consiliare e approvazione in C.C.</t>
  </si>
  <si>
    <t>Nuovo Regolamento comunale per il servizio di Trasporto scolastico</t>
  </si>
  <si>
    <t>REFEZIONI SCOLASTICHE</t>
  </si>
  <si>
    <t>Nuovo Regolamento comunale per il servizio di Ristorazione scolastica</t>
  </si>
  <si>
    <t>N. iscritti al nuovo portale informatizzato al 31/12/2015</t>
  </si>
  <si>
    <t>Illustrazione alle famiglie e avvio del portale informatizzato</t>
  </si>
  <si>
    <t>Progetto aperti per conoscere: incontri di gioco e laboratori</t>
  </si>
  <si>
    <t>n. di laboratori realizzati</t>
  </si>
  <si>
    <t>n. di bambini partecipanti per laboratorio</t>
  </si>
  <si>
    <t>Ideazione progetto e realizzazione dei laboratori</t>
  </si>
  <si>
    <t>Realizzazione incontro-dibattito gratuito sul tema vaccinazioni pediatriche</t>
  </si>
  <si>
    <t>Realizzazione evento</t>
  </si>
  <si>
    <t>Attivazione iniziative progetto Provinciale "nati per leggere"</t>
  </si>
  <si>
    <t xml:space="preserve">Individuazione famiglie nuovi nati e invio comunicazione </t>
  </si>
  <si>
    <t>Rassegna letteraria</t>
  </si>
  <si>
    <t>Individuazione argomento rassegna, approvazione in G.C. e realizzazione evento</t>
  </si>
  <si>
    <t>Gara ad evidenza pubblica per affidamento gestione progetto promozione della lettura della biblioteca civica</t>
  </si>
  <si>
    <t>Indizione procedura di gara, aggiudicazione e avvio progetto</t>
  </si>
  <si>
    <t>N. ragazzi volontari aderenti all'iniziativa</t>
  </si>
  <si>
    <t>Progetto CooperAttivi - Vantaggi per la comunità</t>
  </si>
  <si>
    <t>Giornata incontro studenti scuole elementari forze dell'Ordine e Polizia</t>
  </si>
  <si>
    <t>Incontro delle FF.OO. con gli studenti delle scuole elementari</t>
  </si>
  <si>
    <t>Approvazione piano comunale delle emergenze da parte del C.C.</t>
  </si>
  <si>
    <t>Revisione vincoli urbanistici  e procedurali al PRGC</t>
  </si>
  <si>
    <t>Bozza elaborati verifica uffici</t>
  </si>
  <si>
    <t>Bozza definitiva, esame commissione urbanistica</t>
  </si>
  <si>
    <t>Indicatore 4</t>
  </si>
  <si>
    <t>Indicatore 5</t>
  </si>
  <si>
    <t>Indicatore 6</t>
  </si>
  <si>
    <t>Indicatore 7</t>
  </si>
  <si>
    <t>Adozione C.C.</t>
  </si>
  <si>
    <t>Trasmissione delibera, pubblicazione BUR</t>
  </si>
  <si>
    <t>Deposito per opposizioni/osservazioni</t>
  </si>
  <si>
    <t>Esame opposizioni / osservazioni e predisposizione elaborati</t>
  </si>
  <si>
    <t>Esame commissione urbanistica</t>
  </si>
  <si>
    <t>Variante al PRGC</t>
  </si>
  <si>
    <t>Bozza piano, verifica uffici con professionista</t>
  </si>
  <si>
    <t>Avviso per presentazione richieste di variante</t>
  </si>
  <si>
    <t>Esame nuove richieste, incontri uffici ed amministrazione</t>
  </si>
  <si>
    <t>Presentazione bozza e visione commissione</t>
  </si>
  <si>
    <t>Variante n. 30 al P.R.G.C. -Verifica e monitoraggio previsto dallavalutazione ambientale strategica</t>
  </si>
  <si>
    <t>Reperimento dati edilizi/anagrafici/vigili</t>
  </si>
  <si>
    <t>Predisposizione documentazione per approvazione</t>
  </si>
  <si>
    <t>Approvazione in Giunta</t>
  </si>
  <si>
    <t>Redazione criteri per la media distribuzione e piano per la grande distribuzione</t>
  </si>
  <si>
    <t>Incontri uffici ed amministrazione per predisposizione bozza</t>
  </si>
  <si>
    <t>Presentazione bozza</t>
  </si>
  <si>
    <t>Esame commissione urbanistica Piano media e grande distribuzione</t>
  </si>
  <si>
    <t>Piano per la media distribuzione- approvazione in C.C.</t>
  </si>
  <si>
    <t>Nuovo disciplinare per la grande distribuzione</t>
  </si>
  <si>
    <t>Informatizzazione procedure di liquidazione dei documenti di spesa</t>
  </si>
  <si>
    <t>N. liquidazioni informatizzate</t>
  </si>
  <si>
    <t>Attivazione liquidazione in Halley e addestramento utenti</t>
  </si>
  <si>
    <t>Utilizzo nuove funzionalità da parte degli uffici</t>
  </si>
  <si>
    <t>Provveditorato - Economato</t>
  </si>
  <si>
    <t>Stipula polizza furto e rapina per nuclei familiari residenti a Cordenons</t>
  </si>
  <si>
    <t>N. di adesioni</t>
  </si>
  <si>
    <t>Presentazione all'amministrazione dell'iniziativa</t>
  </si>
  <si>
    <t>Contatti con il Broker per formulazione polizza</t>
  </si>
  <si>
    <t>Predisposizione informativa e pubblicità iniziativa cittadini</t>
  </si>
  <si>
    <t>Raccolta adesioni</t>
  </si>
  <si>
    <t xml:space="preserve">Stipula polizza </t>
  </si>
  <si>
    <t>Publicizzazione polizza stipulata</t>
  </si>
  <si>
    <t>Ampliamento orario al pubblico al mattino per aiuto calcolo della TASI ai cittadini</t>
  </si>
  <si>
    <t>N. calcoli effettuati</t>
  </si>
  <si>
    <t>Definizione ampliamento orario di apertura e pubblicizzazione</t>
  </si>
  <si>
    <t>Attività di consulenza, supporto e calcolo del tributo</t>
  </si>
  <si>
    <t>Avvio procedura di gara per acquisto farmaci in convenzione con i Comuni di Pordenone, san Vito al tagliamento e Sacile</t>
  </si>
  <si>
    <t>% di riduzione spese amministrative di gestione gara</t>
  </si>
  <si>
    <t xml:space="preserve">% di riduzione spese </t>
  </si>
  <si>
    <t>Approvazione convenzione con Pordenone</t>
  </si>
  <si>
    <t>Approvazione atti di gara</t>
  </si>
  <si>
    <t>AREA  SERVIZI AL TERRITORIO</t>
  </si>
  <si>
    <t>Responsabile dell’Area: Emanuela del Bianco</t>
  </si>
  <si>
    <t>Area
Servizi al territorio</t>
  </si>
  <si>
    <t>PATRIMONIO</t>
  </si>
  <si>
    <t>Ricognizione e classificazione strade comunali - catasto strade</t>
  </si>
  <si>
    <t>Inserimento nomenclatura n.</t>
  </si>
  <si>
    <t>Predisposizione strumentazione tecnica e classificazione</t>
  </si>
  <si>
    <t>RIFIUTI</t>
  </si>
  <si>
    <t>Incremento raccolta differenziata</t>
  </si>
  <si>
    <t>Incremento raccolta differenziata dal 60% al 82%</t>
  </si>
  <si>
    <t>Incremento oltre 82%</t>
  </si>
  <si>
    <t>AMBIENTE</t>
  </si>
  <si>
    <t>Completamento regolamento comunale telefonia mobile e approvazione</t>
  </si>
  <si>
    <t>Delibera di C.C. approvazione  regolamento</t>
  </si>
  <si>
    <t>Approvazione Regolamento</t>
  </si>
  <si>
    <t>Servizio distribuzione gas naturale - individuazione nuovo operatore economico</t>
  </si>
  <si>
    <t>Delibera di approvazione convenzione</t>
  </si>
  <si>
    <t>Predisposizione e approvazione convenzione</t>
  </si>
  <si>
    <t>Raccolta e trasmissione dati comune capofila di Pordenone per gara</t>
  </si>
  <si>
    <t>VERDE</t>
  </si>
  <si>
    <t>Potatura straordinaria e abbattimenti alberature</t>
  </si>
  <si>
    <t>N. Potature e abbattimenti</t>
  </si>
  <si>
    <t>Potatura e abbattimenti per messa in sicurezza</t>
  </si>
  <si>
    <t>Valutazione stabilità piante presenti su parchi comunali</t>
  </si>
  <si>
    <t>N. certificati di V.T.A.</t>
  </si>
  <si>
    <t>03/06/2015
05/06/2015</t>
  </si>
  <si>
    <t>PROTEZIONE CIVILE</t>
  </si>
  <si>
    <t>POLIZIA COMUNALE</t>
  </si>
  <si>
    <t>Indicatore 8</t>
  </si>
  <si>
    <t>Approvazione Consiglio Comunale e esecutività</t>
  </si>
  <si>
    <t>Fase conclusa in anticipo rispetto alle previsioni</t>
  </si>
  <si>
    <t>Presentazione bozza piano grande distribuzione</t>
  </si>
  <si>
    <t>MANUTENZIONI</t>
  </si>
  <si>
    <t>Preparazione n.2 manifestazioni straordinarie</t>
  </si>
  <si>
    <t>N. manifestazioni effettuate</t>
  </si>
  <si>
    <t>LAVORI PUBBLICI E SICUREZZA</t>
  </si>
  <si>
    <t>Realizzazione struttura Polivalente Villa D'Arco. Inacarico a Professionista</t>
  </si>
  <si>
    <t>stipula disciplinare di incarico con professionista</t>
  </si>
  <si>
    <t>Incarico a professionista per risoluzione contratto con ditta Zanini</t>
  </si>
  <si>
    <t>Sistemazione locali e area esterna dell'impianto di villa d'Arco</t>
  </si>
  <si>
    <t>determina avvio procedura di gara</t>
  </si>
  <si>
    <t>Avvio gara d'appalto per esecuzione lavori</t>
  </si>
  <si>
    <t>Rifacimento copertura scuola elementare Duca D'Aosta-Analisi offerta tecnica</t>
  </si>
  <si>
    <t>Verbali commissione di gara</t>
  </si>
  <si>
    <t>Completamento valutazione documentazione amm.va</t>
  </si>
  <si>
    <t>Soluzione per lo smaltimento rifiuti speciali ritrovati casualmente in discarica</t>
  </si>
  <si>
    <t>Ottenimento decreto regionale per modalità di smaltimento</t>
  </si>
  <si>
    <t>Attività con enti regionali per risoluzione smaltimento rifiuti</t>
  </si>
  <si>
    <t>Affidamento del servizio di VTA</t>
  </si>
  <si>
    <t>Dai verbali della Commissione n.12 del 15/12/2015 e n.14 del 18/12/2015, si evince il passaggio alla analisi e valutazione delle offerte tecniche, a cui si passa solo dopo la conclusione della verifica della documentazione amm.va.</t>
  </si>
  <si>
    <t>Allegato 2)</t>
  </si>
  <si>
    <t>effettuato a fine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</si>
</sst>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\-#,##0\ "/>
    <numFmt numFmtId="165" formatCode="0.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0"/>
      <color indexed="8"/>
      <name val="Comic Sans MS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2"/>
      <color indexed="8"/>
      <name val="Arial Unicode MS"/>
    </font>
    <font>
      <sz val="12"/>
      <color indexed="8"/>
      <name val="Comic Sans MS"/>
      <family val="4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Calibri"/>
      <family val="2"/>
    </font>
    <font>
      <b/>
      <sz val="26"/>
      <color indexed="8"/>
      <name val="Arial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9" fontId="0" fillId="0" borderId="0" xfId="2" applyFont="1" applyAlignment="1">
      <alignment vertical="top"/>
    </xf>
    <xf numFmtId="0" fontId="1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/>
    </xf>
    <xf numFmtId="9" fontId="11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9" fontId="11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9" fontId="0" fillId="0" borderId="0" xfId="2" applyFont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9" fontId="11" fillId="0" borderId="2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9" fontId="0" fillId="0" borderId="9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9" fontId="0" fillId="0" borderId="11" xfId="2" applyFont="1" applyBorder="1" applyAlignment="1">
      <alignment vertical="center" wrapText="1"/>
    </xf>
    <xf numFmtId="9" fontId="0" fillId="0" borderId="9" xfId="2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2" applyFon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9" fontId="0" fillId="0" borderId="0" xfId="2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top"/>
    </xf>
    <xf numFmtId="0" fontId="12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0" xfId="2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9" fontId="11" fillId="0" borderId="4" xfId="2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9" fontId="0" fillId="0" borderId="9" xfId="2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2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9" fontId="8" fillId="0" borderId="0" xfId="2" applyFont="1" applyAlignment="1">
      <alignment horizontal="center" vertical="top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9" fontId="11" fillId="0" borderId="10" xfId="2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9" fontId="11" fillId="0" borderId="9" xfId="2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9" fontId="0" fillId="0" borderId="27" xfId="2" applyFont="1" applyBorder="1" applyAlignment="1">
      <alignment horizontal="center" vertical="center"/>
    </xf>
    <xf numFmtId="9" fontId="0" fillId="0" borderId="28" xfId="2" applyFont="1" applyBorder="1" applyAlignment="1">
      <alignment horizontal="center" vertical="center"/>
    </xf>
    <xf numFmtId="9" fontId="8" fillId="0" borderId="9" xfId="2" applyFont="1" applyBorder="1" applyAlignment="1">
      <alignment horizontal="center" vertical="center"/>
    </xf>
    <xf numFmtId="0" fontId="0" fillId="0" borderId="1" xfId="1" applyNumberFormat="1" applyFont="1" applyBorder="1" applyAlignment="1">
      <alignment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13" fillId="0" borderId="21" xfId="2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1" fontId="7" fillId="0" borderId="11" xfId="2" applyNumberFormat="1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1" fontId="0" fillId="0" borderId="1" xfId="2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9" fontId="14" fillId="0" borderId="32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0" fillId="0" borderId="1" xfId="2" applyNumberFormat="1" applyFont="1" applyBorder="1" applyAlignment="1">
      <alignment horizontal="center" vertical="center"/>
    </xf>
    <xf numFmtId="1" fontId="0" fillId="0" borderId="0" xfId="2" applyNumberFormat="1" applyFont="1" applyAlignment="1">
      <alignment horizontal="center" vertical="top"/>
    </xf>
    <xf numFmtId="9" fontId="0" fillId="0" borderId="1" xfId="2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1" fontId="0" fillId="0" borderId="11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" fontId="0" fillId="0" borderId="9" xfId="2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0" xfId="2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7" xfId="2" applyFont="1" applyBorder="1" applyAlignment="1">
      <alignment horizontal="center" vertical="center"/>
    </xf>
    <xf numFmtId="1" fontId="11" fillId="0" borderId="17" xfId="2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0" fillId="0" borderId="17" xfId="2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3" fontId="0" fillId="0" borderId="17" xfId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1" fontId="0" fillId="0" borderId="31" xfId="2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9" fontId="0" fillId="0" borderId="31" xfId="2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2" fontId="11" fillId="0" borderId="31" xfId="2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1" fillId="0" borderId="31" xfId="2" applyNumberFormat="1" applyFont="1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1" fontId="0" fillId="0" borderId="28" xfId="2" applyNumberFormat="1" applyFont="1" applyBorder="1" applyAlignment="1">
      <alignment horizontal="center" vertical="center"/>
    </xf>
    <xf numFmtId="9" fontId="0" fillId="0" borderId="17" xfId="2" applyFont="1" applyBorder="1" applyAlignment="1">
      <alignment horizontal="center" vertical="center" wrapText="1"/>
    </xf>
    <xf numFmtId="1" fontId="11" fillId="0" borderId="17" xfId="2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 wrapText="1"/>
    </xf>
    <xf numFmtId="14" fontId="0" fillId="0" borderId="31" xfId="0" applyNumberFormat="1" applyBorder="1" applyAlignment="1">
      <alignment horizontal="center" vertical="center" wrapText="1"/>
    </xf>
    <xf numFmtId="9" fontId="0" fillId="0" borderId="31" xfId="2" applyFont="1" applyBorder="1" applyAlignment="1">
      <alignment horizontal="center" vertical="center" wrapText="1"/>
    </xf>
    <xf numFmtId="1" fontId="11" fillId="0" borderId="31" xfId="2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2" fontId="0" fillId="0" borderId="23" xfId="0" applyNumberForma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10" fontId="0" fillId="0" borderId="3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9" fontId="8" fillId="0" borderId="17" xfId="2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0" fillId="0" borderId="17" xfId="0" applyNumberForma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" fontId="11" fillId="0" borderId="1" xfId="2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9" fontId="11" fillId="0" borderId="17" xfId="2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14" fontId="0" fillId="0" borderId="17" xfId="1" applyNumberFormat="1" applyFont="1" applyBorder="1" applyAlignment="1">
      <alignment vertical="center" wrapText="1"/>
    </xf>
    <xf numFmtId="9" fontId="0" fillId="0" borderId="17" xfId="2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3" fontId="11" fillId="0" borderId="5" xfId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9" fontId="11" fillId="0" borderId="6" xfId="2" applyFont="1" applyBorder="1" applyAlignment="1">
      <alignment horizontal="center" vertical="center" wrapText="1"/>
    </xf>
    <xf numFmtId="9" fontId="11" fillId="0" borderId="27" xfId="2" applyFont="1" applyBorder="1" applyAlignment="1">
      <alignment horizontal="center" vertical="center"/>
    </xf>
    <xf numFmtId="9" fontId="0" fillId="0" borderId="7" xfId="2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" fontId="13" fillId="0" borderId="2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9" fontId="0" fillId="0" borderId="9" xfId="2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9" fontId="11" fillId="0" borderId="45" xfId="2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8" fillId="0" borderId="17" xfId="1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9" fontId="0" fillId="0" borderId="17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43" fontId="0" fillId="0" borderId="31" xfId="1" applyFon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9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wrapText="1"/>
    </xf>
    <xf numFmtId="0" fontId="20" fillId="0" borderId="0" xfId="0" applyFont="1"/>
    <xf numFmtId="0" fontId="19" fillId="0" borderId="0" xfId="0" applyFont="1"/>
    <xf numFmtId="0" fontId="16" fillId="0" borderId="0" xfId="0" applyFont="1"/>
    <xf numFmtId="0" fontId="21" fillId="0" borderId="21" xfId="0" applyFont="1" applyBorder="1" applyAlignment="1">
      <alignment horizontal="center" vertical="top" wrapText="1"/>
    </xf>
    <xf numFmtId="0" fontId="22" fillId="0" borderId="0" xfId="0" applyFont="1"/>
    <xf numFmtId="0" fontId="25" fillId="0" borderId="0" xfId="0" applyFont="1"/>
    <xf numFmtId="0" fontId="18" fillId="0" borderId="2" xfId="0" applyFont="1" applyBorder="1" applyAlignment="1">
      <alignment horizontal="center" wrapText="1"/>
    </xf>
    <xf numFmtId="0" fontId="27" fillId="0" borderId="48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5" xfId="0" applyBorder="1"/>
    <xf numFmtId="0" fontId="18" fillId="0" borderId="49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23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7" fillId="0" borderId="28" xfId="2" applyNumberFormat="1" applyFon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9" fontId="0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23" xfId="0" applyBorder="1" applyAlignment="1">
      <alignment vertical="top"/>
    </xf>
    <xf numFmtId="1" fontId="11" fillId="0" borderId="23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9" fontId="0" fillId="0" borderId="1" xfId="0" applyNumberFormat="1" applyBorder="1" applyAlignment="1">
      <alignment horizontal="center" vertical="center"/>
    </xf>
    <xf numFmtId="9" fontId="0" fillId="0" borderId="11" xfId="2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9" fontId="2" fillId="0" borderId="9" xfId="2" applyFont="1" applyBorder="1" applyAlignment="1">
      <alignment horizontal="center" vertical="center"/>
    </xf>
    <xf numFmtId="9" fontId="2" fillId="0" borderId="9" xfId="2" applyFont="1" applyBorder="1" applyAlignment="1">
      <alignment vertical="center"/>
    </xf>
    <xf numFmtId="9" fontId="2" fillId="0" borderId="27" xfId="2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1" fontId="2" fillId="0" borderId="17" xfId="2" applyNumberFormat="1" applyFont="1" applyBorder="1" applyAlignment="1">
      <alignment horizontal="center" vertical="center"/>
    </xf>
    <xf numFmtId="9" fontId="2" fillId="0" borderId="1" xfId="2" applyFont="1" applyBorder="1" applyAlignment="1">
      <alignment vertical="center"/>
    </xf>
    <xf numFmtId="9" fontId="2" fillId="0" borderId="17" xfId="2" applyFont="1" applyBorder="1" applyAlignment="1">
      <alignment vertical="center"/>
    </xf>
    <xf numFmtId="9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9" fontId="2" fillId="0" borderId="7" xfId="2" applyFont="1" applyBorder="1" applyAlignment="1">
      <alignment horizontal="left" vertical="center" wrapText="1"/>
    </xf>
    <xf numFmtId="9" fontId="2" fillId="0" borderId="0" xfId="2" applyFont="1" applyAlignment="1">
      <alignment horizontal="center" vertical="top"/>
    </xf>
    <xf numFmtId="9" fontId="2" fillId="0" borderId="0" xfId="2" applyFont="1" applyAlignment="1">
      <alignment vertical="top"/>
    </xf>
    <xf numFmtId="0" fontId="2" fillId="0" borderId="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9" fontId="11" fillId="0" borderId="25" xfId="2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" fontId="11" fillId="0" borderId="2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1" fontId="0" fillId="0" borderId="9" xfId="2" applyNumberFormat="1" applyFont="1" applyBorder="1" applyAlignment="1">
      <alignment vertical="center" wrapText="1"/>
    </xf>
    <xf numFmtId="1" fontId="0" fillId="0" borderId="11" xfId="2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" fontId="11" fillId="0" borderId="25" xfId="2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1" fontId="0" fillId="0" borderId="17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" fontId="11" fillId="0" borderId="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38" xfId="0" applyBorder="1" applyAlignment="1">
      <alignment vertical="center"/>
    </xf>
    <xf numFmtId="14" fontId="1" fillId="0" borderId="9" xfId="0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9" fontId="31" fillId="0" borderId="7" xfId="2" applyFon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9" fontId="2" fillId="0" borderId="1" xfId="2" applyFont="1" applyFill="1" applyBorder="1" applyAlignment="1">
      <alignment horizontal="center" vertical="center"/>
    </xf>
    <xf numFmtId="9" fontId="11" fillId="0" borderId="9" xfId="2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2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27" fillId="0" borderId="53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0" fillId="0" borderId="25" xfId="0" applyBorder="1" applyAlignment="1"/>
    <xf numFmtId="0" fontId="0" fillId="0" borderId="54" xfId="0" applyBorder="1" applyAlignment="1"/>
    <xf numFmtId="0" fontId="20" fillId="0" borderId="28" xfId="0" applyFont="1" applyBorder="1" applyAlignment="1">
      <alignment vertical="top" wrapText="1"/>
    </xf>
    <xf numFmtId="0" fontId="20" fillId="0" borderId="48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0" fillId="0" borderId="0" xfId="0"/>
    <xf numFmtId="0" fontId="11" fillId="0" borderId="3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19050</xdr:rowOff>
    </xdr:from>
    <xdr:to>
      <xdr:col>3</xdr:col>
      <xdr:colOff>781050</xdr:colOff>
      <xdr:row>7</xdr:row>
      <xdr:rowOff>304800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762000"/>
          <a:ext cx="7524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J22"/>
  <sheetViews>
    <sheetView tabSelected="1" zoomScaleNormal="100" workbookViewId="0">
      <selection activeCell="J14" sqref="J14"/>
    </sheetView>
  </sheetViews>
  <sheetFormatPr defaultRowHeight="15"/>
  <cols>
    <col min="4" max="4" width="11.85546875" customWidth="1"/>
    <col min="5" max="5" width="27.85546875" customWidth="1"/>
    <col min="6" max="6" width="62.85546875" customWidth="1"/>
    <col min="10" max="10" width="11.42578125" customWidth="1"/>
  </cols>
  <sheetData>
    <row r="1" spans="1:10" ht="15.75">
      <c r="J1" s="399" t="s">
        <v>223</v>
      </c>
    </row>
    <row r="4" spans="1:10" ht="12.75" customHeight="1">
      <c r="D4" s="290"/>
    </row>
    <row r="5" spans="1:10" ht="11.25" customHeight="1">
      <c r="D5" s="415"/>
      <c r="E5" s="402" t="s">
        <v>59</v>
      </c>
      <c r="F5" s="403"/>
      <c r="G5" s="404"/>
      <c r="H5" s="404"/>
      <c r="I5" s="405"/>
    </row>
    <row r="6" spans="1:10" ht="30.75" customHeight="1">
      <c r="D6" s="416"/>
      <c r="E6" s="406"/>
      <c r="F6" s="407"/>
      <c r="G6" s="408"/>
      <c r="H6" s="408"/>
      <c r="I6" s="409"/>
    </row>
    <row r="7" spans="1:10">
      <c r="D7" s="416"/>
      <c r="E7" s="288" t="s">
        <v>60</v>
      </c>
      <c r="F7" s="410" t="s">
        <v>61</v>
      </c>
      <c r="G7" s="408"/>
      <c r="H7" s="408"/>
      <c r="I7" s="409"/>
    </row>
    <row r="8" spans="1:10" ht="24.75" customHeight="1">
      <c r="D8" s="417"/>
      <c r="E8" s="411"/>
      <c r="F8" s="412"/>
      <c r="G8" s="413"/>
      <c r="H8" s="413"/>
      <c r="I8" s="414"/>
    </row>
    <row r="9" spans="1:10">
      <c r="D9" s="261"/>
    </row>
    <row r="10" spans="1:10">
      <c r="D10" s="260"/>
    </row>
    <row r="15" spans="1:10" ht="33.75">
      <c r="A15" s="418" t="s">
        <v>71</v>
      </c>
      <c r="B15" s="419"/>
      <c r="C15" s="419"/>
      <c r="D15" s="419"/>
      <c r="E15" s="419"/>
      <c r="F15" s="419"/>
      <c r="G15" s="419"/>
      <c r="H15" s="419"/>
      <c r="I15" s="419"/>
    </row>
    <row r="16" spans="1:10">
      <c r="A16" s="289"/>
      <c r="B16" s="289"/>
      <c r="C16" s="289"/>
      <c r="D16" s="289"/>
      <c r="E16" s="289"/>
      <c r="F16" s="289"/>
      <c r="G16" s="289"/>
      <c r="H16" s="289"/>
      <c r="I16" s="289"/>
    </row>
    <row r="22" spans="4:6">
      <c r="D22" s="400" t="s">
        <v>62</v>
      </c>
      <c r="E22" s="401"/>
      <c r="F22" s="401"/>
    </row>
  </sheetData>
  <mergeCells count="6">
    <mergeCell ref="D22:F22"/>
    <mergeCell ref="E5:I6"/>
    <mergeCell ref="F7:I7"/>
    <mergeCell ref="E8:I8"/>
    <mergeCell ref="D5:D8"/>
    <mergeCell ref="A15:I1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C7:C15"/>
  <sheetViews>
    <sheetView zoomScaleNormal="100" workbookViewId="0">
      <selection activeCell="C26" sqref="C26"/>
    </sheetView>
  </sheetViews>
  <sheetFormatPr defaultRowHeight="15"/>
  <cols>
    <col min="3" max="3" width="78" customWidth="1"/>
  </cols>
  <sheetData>
    <row r="7" spans="3:3" ht="15.75" thickBot="1"/>
    <row r="8" spans="3:3" ht="21" thickBot="1">
      <c r="C8" s="279" t="s">
        <v>48</v>
      </c>
    </row>
    <row r="9" spans="3:3" ht="22.5" customHeight="1" thickBot="1">
      <c r="C9" s="398" t="s">
        <v>49</v>
      </c>
    </row>
    <row r="10" spans="3:3" ht="19.5">
      <c r="C10" s="286"/>
    </row>
    <row r="11" spans="3:3" ht="15.75">
      <c r="C11" s="281"/>
    </row>
    <row r="12" spans="3:3" ht="15.75">
      <c r="C12" s="281"/>
    </row>
    <row r="13" spans="3:3" ht="15.75">
      <c r="C13" s="281"/>
    </row>
    <row r="14" spans="3:3" ht="15.75">
      <c r="C14" s="281"/>
    </row>
    <row r="15" spans="3:3" ht="16.5">
      <c r="C15" s="396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topLeftCell="A10" workbookViewId="0">
      <selection activeCell="I26" sqref="I26"/>
    </sheetView>
  </sheetViews>
  <sheetFormatPr defaultRowHeight="15"/>
  <cols>
    <col min="1" max="1" width="17.28515625" bestFit="1" customWidth="1"/>
    <col min="2" max="2" width="15.85546875" customWidth="1"/>
    <col min="3" max="3" width="4.85546875" bestFit="1" customWidth="1"/>
    <col min="4" max="5" width="10.7109375" bestFit="1" customWidth="1"/>
    <col min="6" max="6" width="8.85546875" bestFit="1" customWidth="1"/>
    <col min="7" max="7" width="11.5703125" customWidth="1"/>
    <col min="9" max="9" width="11.5703125" bestFit="1" customWidth="1"/>
    <col min="10" max="10" width="16.5703125" customWidth="1"/>
    <col min="11" max="11" width="10.7109375" bestFit="1" customWidth="1"/>
    <col min="12" max="12" width="12.7109375" customWidth="1"/>
    <col min="13" max="13" width="4.85546875" customWidth="1"/>
    <col min="14" max="14" width="4" hidden="1" customWidth="1"/>
    <col min="15" max="16" width="3" hidden="1" customWidth="1"/>
    <col min="17" max="17" width="7.5703125" hidden="1" customWidth="1"/>
    <col min="18" max="18" width="5.28515625" hidden="1" customWidth="1"/>
  </cols>
  <sheetData>
    <row r="1" spans="1:18" ht="45.75" thickBot="1">
      <c r="A1" s="45" t="s">
        <v>67</v>
      </c>
      <c r="B1" s="45" t="s">
        <v>4</v>
      </c>
      <c r="C1" s="33"/>
      <c r="D1" s="33"/>
      <c r="E1" s="33"/>
      <c r="F1" s="108"/>
      <c r="G1" s="34"/>
      <c r="H1" s="33"/>
      <c r="I1" s="34"/>
      <c r="J1" s="34"/>
      <c r="K1" s="420" t="s">
        <v>11</v>
      </c>
      <c r="L1" s="421"/>
      <c r="M1" s="422"/>
      <c r="N1" s="19"/>
      <c r="O1" s="33"/>
      <c r="P1" s="378"/>
      <c r="Q1" s="33"/>
      <c r="R1" s="33"/>
    </row>
    <row r="2" spans="1:18" ht="60.75" thickBot="1">
      <c r="A2" s="58" t="s">
        <v>205</v>
      </c>
      <c r="B2" s="123"/>
      <c r="C2" s="58" t="s">
        <v>2</v>
      </c>
      <c r="D2" s="45" t="s">
        <v>0</v>
      </c>
      <c r="E2" s="45" t="s">
        <v>1</v>
      </c>
      <c r="F2" s="124" t="s">
        <v>18</v>
      </c>
      <c r="G2" s="91" t="s">
        <v>42</v>
      </c>
      <c r="H2" s="58" t="s">
        <v>7</v>
      </c>
      <c r="I2" s="125" t="s">
        <v>3</v>
      </c>
      <c r="J2" s="21" t="s">
        <v>6</v>
      </c>
      <c r="K2" s="352" t="s">
        <v>17</v>
      </c>
      <c r="L2" s="373" t="s">
        <v>16</v>
      </c>
      <c r="M2" s="17"/>
      <c r="N2" s="18"/>
      <c r="O2" s="35"/>
      <c r="P2" s="163"/>
      <c r="Q2" s="246" t="s">
        <v>38</v>
      </c>
      <c r="R2" s="247" t="s">
        <v>39</v>
      </c>
    </row>
    <row r="3" spans="1:18" ht="60">
      <c r="A3" s="22">
        <v>1</v>
      </c>
      <c r="B3" s="126" t="s">
        <v>206</v>
      </c>
      <c r="C3" s="31">
        <v>100</v>
      </c>
      <c r="D3" s="23"/>
      <c r="E3" s="23"/>
      <c r="F3" s="98"/>
      <c r="G3" s="99"/>
      <c r="H3" s="31"/>
      <c r="I3" s="99"/>
      <c r="J3" s="250"/>
      <c r="K3" s="107">
        <f>G4*F4+G5*F5</f>
        <v>100</v>
      </c>
      <c r="L3" s="54"/>
      <c r="M3" s="130"/>
      <c r="N3" s="18"/>
      <c r="O3" s="35"/>
      <c r="P3" s="163"/>
      <c r="Q3" s="246">
        <v>100</v>
      </c>
      <c r="R3" s="247">
        <v>7</v>
      </c>
    </row>
    <row r="4" spans="1:18" ht="30">
      <c r="A4" s="28" t="s">
        <v>8</v>
      </c>
      <c r="B4" s="149" t="s">
        <v>33</v>
      </c>
      <c r="C4" s="6"/>
      <c r="D4" s="44">
        <v>100</v>
      </c>
      <c r="E4" s="54">
        <v>100</v>
      </c>
      <c r="F4" s="128">
        <v>50</v>
      </c>
      <c r="G4" s="129">
        <v>1</v>
      </c>
      <c r="H4" s="111"/>
      <c r="I4" s="129"/>
      <c r="J4" s="251"/>
      <c r="K4" s="107"/>
      <c r="L4" s="54"/>
      <c r="M4" s="130"/>
      <c r="N4" s="18"/>
      <c r="O4" s="35"/>
      <c r="P4" s="163"/>
      <c r="Q4" s="365">
        <v>101</v>
      </c>
      <c r="R4" s="366">
        <v>14</v>
      </c>
    </row>
    <row r="5" spans="1:18" ht="45">
      <c r="A5" s="28" t="s">
        <v>9</v>
      </c>
      <c r="B5" s="149" t="s">
        <v>207</v>
      </c>
      <c r="C5" s="6"/>
      <c r="D5" s="44">
        <v>2</v>
      </c>
      <c r="E5" s="54">
        <v>2</v>
      </c>
      <c r="F5" s="128">
        <v>50</v>
      </c>
      <c r="G5" s="129">
        <v>1</v>
      </c>
      <c r="H5" s="111"/>
      <c r="I5" s="129"/>
      <c r="J5" s="251"/>
      <c r="K5" s="107"/>
      <c r="L5" s="54"/>
      <c r="M5" s="130"/>
      <c r="N5" s="18"/>
      <c r="O5" s="35"/>
      <c r="P5" s="163"/>
      <c r="Q5" s="365">
        <v>102</v>
      </c>
      <c r="R5" s="366">
        <v>28</v>
      </c>
    </row>
    <row r="6" spans="1:18">
      <c r="A6" s="28" t="s">
        <v>34</v>
      </c>
      <c r="B6" s="149"/>
      <c r="C6" s="6"/>
      <c r="D6" s="53"/>
      <c r="E6" s="54"/>
      <c r="F6" s="128"/>
      <c r="G6" s="129"/>
      <c r="H6" s="111"/>
      <c r="I6" s="129"/>
      <c r="J6" s="251"/>
      <c r="K6" s="107"/>
      <c r="L6" s="54"/>
      <c r="M6" s="130"/>
      <c r="N6" s="18"/>
      <c r="O6" s="35"/>
      <c r="P6" s="163"/>
      <c r="Q6" s="365">
        <v>103</v>
      </c>
      <c r="R6" s="366">
        <v>35</v>
      </c>
    </row>
    <row r="7" spans="1:18" ht="15.75" thickBot="1">
      <c r="A7" s="27" t="s">
        <v>27</v>
      </c>
      <c r="B7" s="127"/>
      <c r="C7" s="111"/>
      <c r="D7" s="382">
        <v>42308</v>
      </c>
      <c r="E7" s="382">
        <v>42302</v>
      </c>
      <c r="F7" s="128">
        <v>100</v>
      </c>
      <c r="G7" s="129">
        <v>1</v>
      </c>
      <c r="H7" s="111"/>
      <c r="I7" s="383">
        <v>100</v>
      </c>
      <c r="J7" s="251"/>
      <c r="K7" s="107"/>
      <c r="L7" s="54"/>
      <c r="M7" s="130"/>
      <c r="N7" s="18"/>
      <c r="O7" s="35"/>
      <c r="P7" s="163"/>
      <c r="Q7" s="365">
        <v>104</v>
      </c>
      <c r="R7" s="366">
        <v>49</v>
      </c>
    </row>
    <row r="8" spans="1:18" ht="15.75" thickBot="1">
      <c r="A8" s="306"/>
      <c r="B8" s="158"/>
      <c r="C8" s="167"/>
      <c r="D8" s="232"/>
      <c r="E8" s="232"/>
      <c r="F8" s="233"/>
      <c r="G8" s="234"/>
      <c r="H8" s="167"/>
      <c r="I8" s="234"/>
      <c r="J8" s="234"/>
      <c r="K8" s="253"/>
      <c r="L8" s="17">
        <f>K3</f>
        <v>100</v>
      </c>
      <c r="M8" s="249"/>
      <c r="N8" s="18">
        <f>C3</f>
        <v>100</v>
      </c>
      <c r="O8" s="35">
        <f>IF(N8&gt;0,LOOKUP(N8,Q$3:Q$9,R$3:R$9)," ")</f>
        <v>7</v>
      </c>
      <c r="P8" s="163">
        <f>IF(N8&gt;0,L8*O8/100," ")</f>
        <v>7</v>
      </c>
      <c r="Q8" s="365">
        <v>105</v>
      </c>
      <c r="R8" s="366">
        <v>56</v>
      </c>
    </row>
    <row r="9" spans="1:18" ht="30.75" thickBot="1">
      <c r="A9" s="17" t="s">
        <v>208</v>
      </c>
      <c r="B9" s="374"/>
      <c r="C9" s="344"/>
      <c r="D9" s="375"/>
      <c r="E9" s="375"/>
      <c r="F9" s="345"/>
      <c r="G9" s="346"/>
      <c r="H9" s="344"/>
      <c r="I9" s="346"/>
      <c r="J9" s="346"/>
      <c r="K9" s="253"/>
      <c r="L9" s="316"/>
      <c r="M9" s="249"/>
      <c r="N9" s="18"/>
      <c r="O9" s="35"/>
      <c r="P9" s="163"/>
      <c r="Q9" s="367">
        <v>106</v>
      </c>
      <c r="R9" s="368">
        <v>70</v>
      </c>
    </row>
    <row r="10" spans="1:18" ht="75">
      <c r="A10" s="48">
        <v>2</v>
      </c>
      <c r="B10" s="49" t="s">
        <v>209</v>
      </c>
      <c r="C10" s="111">
        <v>101</v>
      </c>
      <c r="D10" s="53"/>
      <c r="E10" s="53"/>
      <c r="F10" s="121"/>
      <c r="G10" s="50"/>
      <c r="H10" s="103"/>
      <c r="I10" s="109"/>
      <c r="J10" s="131"/>
      <c r="K10" s="107">
        <f>G11*F11+G12*F12</f>
        <v>100</v>
      </c>
      <c r="L10" s="7"/>
      <c r="M10" s="101"/>
      <c r="N10" s="18"/>
      <c r="O10" s="35"/>
      <c r="P10" s="163"/>
      <c r="Q10" s="381"/>
      <c r="R10" s="381"/>
    </row>
    <row r="11" spans="1:18" ht="30">
      <c r="A11" s="28" t="s">
        <v>8</v>
      </c>
      <c r="B11" s="149" t="s">
        <v>33</v>
      </c>
      <c r="C11" s="6"/>
      <c r="D11" s="44">
        <v>100</v>
      </c>
      <c r="E11" s="196">
        <v>100</v>
      </c>
      <c r="F11" s="121">
        <v>50</v>
      </c>
      <c r="G11" s="50">
        <v>1</v>
      </c>
      <c r="H11" s="103"/>
      <c r="I11" s="109"/>
      <c r="J11" s="131"/>
      <c r="K11" s="224"/>
      <c r="L11" s="100"/>
      <c r="M11" s="101"/>
      <c r="N11" s="18"/>
      <c r="O11" s="35"/>
      <c r="P11" s="163"/>
      <c r="Q11" s="65"/>
      <c r="R11" s="65"/>
    </row>
    <row r="12" spans="1:18" ht="60">
      <c r="A12" s="28" t="s">
        <v>9</v>
      </c>
      <c r="B12" s="149" t="s">
        <v>210</v>
      </c>
      <c r="C12" s="6"/>
      <c r="D12" s="44">
        <v>1</v>
      </c>
      <c r="E12" s="196">
        <v>1</v>
      </c>
      <c r="F12" s="121">
        <v>50</v>
      </c>
      <c r="G12" s="50">
        <v>1</v>
      </c>
      <c r="H12" s="103"/>
      <c r="I12" s="109"/>
      <c r="J12" s="131"/>
      <c r="K12" s="224"/>
      <c r="L12" s="100"/>
      <c r="M12" s="101"/>
      <c r="N12" s="18"/>
      <c r="O12" s="35"/>
      <c r="P12" s="163"/>
      <c r="Q12" s="65"/>
      <c r="R12" s="65"/>
    </row>
    <row r="13" spans="1:18">
      <c r="A13" s="28" t="s">
        <v>34</v>
      </c>
      <c r="B13" s="149"/>
      <c r="C13" s="6"/>
      <c r="D13" s="53"/>
      <c r="E13" s="53"/>
      <c r="F13" s="121"/>
      <c r="G13" s="50"/>
      <c r="H13" s="103"/>
      <c r="I13" s="109"/>
      <c r="J13" s="131"/>
      <c r="K13" s="107"/>
      <c r="L13" s="100"/>
      <c r="M13" s="101"/>
      <c r="N13" s="18"/>
      <c r="O13" s="35"/>
      <c r="P13" s="163"/>
      <c r="Q13" s="1"/>
      <c r="R13" s="1"/>
    </row>
    <row r="14" spans="1:18" ht="75.75" thickBot="1">
      <c r="A14" s="27" t="s">
        <v>27</v>
      </c>
      <c r="B14" s="59" t="s">
        <v>211</v>
      </c>
      <c r="C14" s="8"/>
      <c r="D14" s="62">
        <v>42369</v>
      </c>
      <c r="E14" s="62">
        <v>42348</v>
      </c>
      <c r="F14" s="110">
        <v>100</v>
      </c>
      <c r="G14" s="9">
        <v>1</v>
      </c>
      <c r="H14" s="60"/>
      <c r="I14" s="153">
        <v>100</v>
      </c>
      <c r="J14" s="30"/>
      <c r="K14" s="81"/>
      <c r="L14" s="86"/>
      <c r="M14" s="82"/>
      <c r="N14" s="12"/>
      <c r="O14" s="35" t="str">
        <f>IF(N14&gt;0,LOOKUP(N14,Q$3:Q$9,R$3:R$9)," ")</f>
        <v xml:space="preserve"> </v>
      </c>
      <c r="P14" s="163" t="str">
        <f>IF(N14&gt;0,L10*O14/100," ")</f>
        <v xml:space="preserve"> </v>
      </c>
      <c r="Q14" s="1"/>
      <c r="R14" s="1"/>
    </row>
    <row r="15" spans="1:18" ht="15.75" thickBot="1">
      <c r="A15" s="139"/>
      <c r="B15" s="158"/>
      <c r="C15" s="168"/>
      <c r="D15" s="215"/>
      <c r="E15" s="215"/>
      <c r="F15" s="235"/>
      <c r="G15" s="169"/>
      <c r="H15" s="222"/>
      <c r="I15" s="173"/>
      <c r="J15" s="169"/>
      <c r="K15" s="175"/>
      <c r="L15" s="231">
        <f>K10</f>
        <v>100</v>
      </c>
      <c r="M15" s="171"/>
      <c r="N15" s="18">
        <f>C10</f>
        <v>101</v>
      </c>
      <c r="O15" s="35">
        <f>IF(N15&gt;0,LOOKUP(N15,Q$3:Q$9,R$3:R$9)," ")</f>
        <v>14</v>
      </c>
      <c r="P15" s="163">
        <f>IF(N15&gt;0,L15*O15/100," ")</f>
        <v>14</v>
      </c>
      <c r="Q15" s="1"/>
      <c r="R15" s="1"/>
    </row>
    <row r="16" spans="1:18" ht="30.75" thickBot="1">
      <c r="A16" s="17" t="s">
        <v>208</v>
      </c>
      <c r="B16" s="158"/>
      <c r="C16" s="168"/>
      <c r="D16" s="215"/>
      <c r="E16" s="215"/>
      <c r="F16" s="235"/>
      <c r="G16" s="169"/>
      <c r="H16" s="222"/>
      <c r="I16" s="173"/>
      <c r="J16" s="169"/>
      <c r="K16" s="175"/>
      <c r="L16" s="347"/>
      <c r="M16" s="171"/>
      <c r="N16" s="12"/>
      <c r="O16" s="35"/>
      <c r="P16" s="163"/>
      <c r="Q16" s="1"/>
      <c r="R16" s="1"/>
    </row>
    <row r="17" spans="1:18" ht="90">
      <c r="A17" s="28">
        <v>3</v>
      </c>
      <c r="B17" s="39" t="s">
        <v>215</v>
      </c>
      <c r="C17" s="6">
        <v>101</v>
      </c>
      <c r="D17" s="59"/>
      <c r="E17" s="59"/>
      <c r="F17" s="110"/>
      <c r="G17" s="9"/>
      <c r="H17" s="60"/>
      <c r="I17" s="61"/>
      <c r="J17" s="30"/>
      <c r="K17" s="107">
        <f>G18*F18+G19*F19</f>
        <v>100</v>
      </c>
      <c r="L17" s="7"/>
      <c r="M17" s="82"/>
      <c r="N17" s="12"/>
      <c r="O17" s="35" t="str">
        <f>IF(N17&gt;0,LOOKUP(N17,Q$3:Q$9,R$3:R$9)," ")</f>
        <v xml:space="preserve"> </v>
      </c>
      <c r="P17" s="163" t="str">
        <f>IF(N17&gt;0,#REF!*O17/100," ")</f>
        <v xml:space="preserve"> </v>
      </c>
      <c r="Q17" s="1"/>
      <c r="R17" s="1"/>
    </row>
    <row r="18" spans="1:18" ht="30">
      <c r="A18" s="28" t="s">
        <v>8</v>
      </c>
      <c r="B18" s="149" t="s">
        <v>33</v>
      </c>
      <c r="C18" s="6"/>
      <c r="D18" s="44">
        <v>100</v>
      </c>
      <c r="E18" s="10">
        <v>100</v>
      </c>
      <c r="F18" s="110">
        <v>50</v>
      </c>
      <c r="G18" s="389">
        <v>1</v>
      </c>
      <c r="H18" s="60"/>
      <c r="I18" s="61"/>
      <c r="J18" s="30"/>
      <c r="K18" s="83"/>
      <c r="L18" s="100"/>
      <c r="M18" s="82"/>
      <c r="N18" s="12"/>
      <c r="O18" s="35" t="str">
        <f>IF(N18&gt;0,LOOKUP(N18,Q$3:Q$9,R$3:R$9)," ")</f>
        <v xml:space="preserve"> </v>
      </c>
      <c r="P18" s="163" t="str">
        <f>IF(N18&gt;0,#REF!*O18/100," ")</f>
        <v xml:space="preserve"> </v>
      </c>
      <c r="Q18" s="1"/>
      <c r="R18" s="1"/>
    </row>
    <row r="19" spans="1:18" ht="45">
      <c r="A19" s="28" t="s">
        <v>9</v>
      </c>
      <c r="B19" s="149" t="s">
        <v>216</v>
      </c>
      <c r="C19" s="6"/>
      <c r="D19" s="44">
        <v>2</v>
      </c>
      <c r="E19" s="10">
        <v>9</v>
      </c>
      <c r="F19" s="110">
        <v>50</v>
      </c>
      <c r="G19" s="389">
        <v>1</v>
      </c>
      <c r="H19" s="60"/>
      <c r="I19" s="61"/>
      <c r="J19" s="30"/>
      <c r="K19" s="83"/>
      <c r="L19" s="100"/>
      <c r="M19" s="82"/>
      <c r="N19" s="12"/>
      <c r="O19" s="35"/>
      <c r="P19" s="163"/>
      <c r="Q19" s="1"/>
      <c r="R19" s="1"/>
    </row>
    <row r="20" spans="1:18">
      <c r="A20" s="28" t="s">
        <v>34</v>
      </c>
      <c r="B20" s="149"/>
      <c r="C20" s="6"/>
      <c r="D20" s="53"/>
      <c r="E20" s="59"/>
      <c r="F20" s="110"/>
      <c r="G20" s="9"/>
      <c r="H20" s="60"/>
      <c r="I20" s="61"/>
      <c r="J20" s="30"/>
      <c r="K20" s="83"/>
      <c r="L20" s="100"/>
      <c r="M20" s="82"/>
      <c r="N20" s="37"/>
      <c r="O20" s="37"/>
      <c r="P20" s="387"/>
      <c r="Q20" s="1"/>
      <c r="R20" s="1"/>
    </row>
    <row r="21" spans="1:18" ht="179.25" thickBot="1">
      <c r="A21" s="27" t="s">
        <v>27</v>
      </c>
      <c r="B21" s="59" t="s">
        <v>217</v>
      </c>
      <c r="C21" s="8"/>
      <c r="D21" s="62">
        <v>42369</v>
      </c>
      <c r="E21" s="62">
        <v>42335</v>
      </c>
      <c r="F21" s="110">
        <v>100</v>
      </c>
      <c r="G21" s="9">
        <v>1</v>
      </c>
      <c r="H21" s="60"/>
      <c r="I21" s="18">
        <v>100</v>
      </c>
      <c r="J21" s="391" t="s">
        <v>222</v>
      </c>
      <c r="K21" s="81"/>
      <c r="L21" s="86"/>
      <c r="M21" s="82"/>
      <c r="N21" s="12"/>
      <c r="O21" s="35" t="str">
        <f>IF(N21&gt;0,LOOKUP(N21,Q$3:Q$9,R$3:R$9)," ")</f>
        <v xml:space="preserve"> </v>
      </c>
      <c r="P21" s="163" t="str">
        <f>IF(N21&gt;0,L17*O21/100," ")</f>
        <v xml:space="preserve"> </v>
      </c>
      <c r="Q21" s="1"/>
      <c r="R21" s="1"/>
    </row>
    <row r="22" spans="1:18" ht="15.75" thickBot="1">
      <c r="A22" s="139"/>
      <c r="B22" s="158"/>
      <c r="C22" s="168"/>
      <c r="D22" s="236"/>
      <c r="E22" s="236"/>
      <c r="F22" s="235"/>
      <c r="G22" s="169"/>
      <c r="H22" s="222"/>
      <c r="I22" s="237"/>
      <c r="J22" s="169"/>
      <c r="K22" s="175"/>
      <c r="L22" s="17">
        <f>K17</f>
        <v>100</v>
      </c>
      <c r="M22" s="171"/>
      <c r="N22" s="12">
        <f>C10</f>
        <v>101</v>
      </c>
      <c r="O22" s="35">
        <f>IF(N22&gt;0,LOOKUP(N22,Q$3:Q$9,R$3:R$9)," ")</f>
        <v>14</v>
      </c>
      <c r="P22" s="163">
        <f>IF(N22&gt;0,L22*O22/100," ")</f>
        <v>14</v>
      </c>
      <c r="Q22" s="1"/>
      <c r="R22" s="1"/>
    </row>
    <row r="23" spans="1:18" ht="30.75" thickBot="1">
      <c r="A23" s="17" t="s">
        <v>208</v>
      </c>
      <c r="B23" s="158"/>
      <c r="C23" s="168"/>
      <c r="D23" s="236"/>
      <c r="E23" s="236"/>
      <c r="F23" s="235"/>
      <c r="G23" s="169"/>
      <c r="H23" s="222"/>
      <c r="I23" s="237"/>
      <c r="J23" s="169"/>
      <c r="K23" s="175"/>
      <c r="L23" s="316"/>
      <c r="M23" s="171"/>
      <c r="N23" s="12"/>
      <c r="O23" s="35"/>
      <c r="P23" s="163"/>
      <c r="Q23" s="1"/>
      <c r="R23" s="1"/>
    </row>
    <row r="24" spans="1:18" ht="75">
      <c r="A24" s="28">
        <v>4</v>
      </c>
      <c r="B24" s="68" t="s">
        <v>212</v>
      </c>
      <c r="C24" s="6">
        <v>102</v>
      </c>
      <c r="D24" s="62"/>
      <c r="E24" s="62"/>
      <c r="F24" s="110"/>
      <c r="G24" s="9"/>
      <c r="H24" s="60"/>
      <c r="I24" s="61"/>
      <c r="J24" s="30"/>
      <c r="K24" s="107">
        <f>G25*F25+G26*F26</f>
        <v>100</v>
      </c>
      <c r="L24" s="7"/>
      <c r="M24" s="82"/>
      <c r="N24" s="12"/>
      <c r="O24" s="35" t="str">
        <f>IF(N24&gt;0,LOOKUP(N24,Q$3:Q$9,R$3:R$9)," ")</f>
        <v xml:space="preserve"> </v>
      </c>
      <c r="P24" s="163" t="str">
        <f>IF(N24&gt;0,#REF!*O24/100," ")</f>
        <v xml:space="preserve"> </v>
      </c>
      <c r="Q24" s="1"/>
      <c r="R24" s="1"/>
    </row>
    <row r="25" spans="1:18" ht="30">
      <c r="A25" s="28" t="s">
        <v>8</v>
      </c>
      <c r="B25" s="149" t="s">
        <v>33</v>
      </c>
      <c r="C25" s="6"/>
      <c r="D25" s="44">
        <v>100</v>
      </c>
      <c r="E25" s="150">
        <v>100</v>
      </c>
      <c r="F25" s="110">
        <v>50</v>
      </c>
      <c r="G25" s="9">
        <v>1</v>
      </c>
      <c r="H25" s="60"/>
      <c r="I25" s="61"/>
      <c r="J25" s="30"/>
      <c r="K25" s="106"/>
      <c r="L25" s="86"/>
      <c r="M25" s="82"/>
      <c r="N25" s="12"/>
      <c r="O25" s="35" t="str">
        <f>IF(N25&gt;0,LOOKUP(N25,Q$3:Q$9,R$3:R$9)," ")</f>
        <v xml:space="preserve"> </v>
      </c>
      <c r="P25" s="163" t="str">
        <f>IF(N25&gt;0,#REF!*O25/100," ")</f>
        <v xml:space="preserve"> </v>
      </c>
      <c r="Q25" s="1"/>
      <c r="R25" s="1"/>
    </row>
    <row r="26" spans="1:18" ht="45">
      <c r="A26" s="28" t="s">
        <v>9</v>
      </c>
      <c r="B26" s="149" t="s">
        <v>213</v>
      </c>
      <c r="C26" s="6"/>
      <c r="D26" s="44">
        <v>1</v>
      </c>
      <c r="E26" s="150">
        <v>1</v>
      </c>
      <c r="F26" s="110">
        <v>50</v>
      </c>
      <c r="G26" s="9">
        <v>1</v>
      </c>
      <c r="H26" s="60"/>
      <c r="I26" s="61"/>
      <c r="J26" s="30"/>
      <c r="K26" s="106"/>
      <c r="L26" s="86"/>
      <c r="M26" s="82"/>
      <c r="N26" s="12"/>
      <c r="O26" s="35"/>
      <c r="P26" s="163"/>
      <c r="Q26" s="1"/>
      <c r="R26" s="1"/>
    </row>
    <row r="27" spans="1:18">
      <c r="A27" s="28" t="s">
        <v>34</v>
      </c>
      <c r="B27" s="149"/>
      <c r="C27" s="6"/>
      <c r="D27" s="53"/>
      <c r="E27" s="62"/>
      <c r="F27" s="110"/>
      <c r="G27" s="9"/>
      <c r="H27" s="60"/>
      <c r="I27" s="61"/>
      <c r="J27" s="30"/>
      <c r="K27" s="83"/>
      <c r="L27" s="86"/>
      <c r="M27" s="82"/>
      <c r="N27" s="12"/>
      <c r="O27" s="35"/>
      <c r="P27" s="163"/>
      <c r="Q27" s="1"/>
      <c r="R27" s="1"/>
    </row>
    <row r="28" spans="1:18" ht="60.75" thickBot="1">
      <c r="A28" s="81" t="s">
        <v>27</v>
      </c>
      <c r="B28" s="59" t="s">
        <v>214</v>
      </c>
      <c r="C28" s="7"/>
      <c r="D28" s="62">
        <v>42369</v>
      </c>
      <c r="E28" s="62">
        <v>42362</v>
      </c>
      <c r="F28" s="110">
        <v>100</v>
      </c>
      <c r="G28" s="73">
        <v>1</v>
      </c>
      <c r="H28" s="59"/>
      <c r="I28" s="146">
        <v>100</v>
      </c>
      <c r="J28" s="252"/>
      <c r="K28" s="81"/>
      <c r="L28" s="86"/>
      <c r="M28" s="82"/>
      <c r="N28" s="12"/>
      <c r="O28" s="35" t="str">
        <f>IF(N28&gt;0,LOOKUP(N28,Q$3:Q$9,R$3:R$9)," ")</f>
        <v xml:space="preserve"> </v>
      </c>
      <c r="P28" s="163" t="str">
        <f>IF(N28&gt;0,L24*O28/100," ")</f>
        <v xml:space="preserve"> </v>
      </c>
      <c r="Q28" s="1"/>
      <c r="R28" s="1"/>
    </row>
    <row r="29" spans="1:18" ht="15.75" thickBot="1">
      <c r="A29" s="139"/>
      <c r="B29" s="158"/>
      <c r="C29" s="168"/>
      <c r="D29" s="158"/>
      <c r="E29" s="158"/>
      <c r="F29" s="235"/>
      <c r="G29" s="169"/>
      <c r="H29" s="222"/>
      <c r="I29" s="237"/>
      <c r="J29" s="169"/>
      <c r="K29" s="175"/>
      <c r="L29" s="231">
        <f>K24</f>
        <v>100</v>
      </c>
      <c r="M29" s="171"/>
      <c r="N29" s="12">
        <f>C24</f>
        <v>102</v>
      </c>
      <c r="O29" s="35">
        <f>IF(N29&gt;0,LOOKUP(N29,Q$3:Q$9,R$3:R$9)," ")</f>
        <v>28</v>
      </c>
      <c r="P29" s="163">
        <f>IF(N29&gt;0,L29*O29/100," ")</f>
        <v>28</v>
      </c>
      <c r="Q29" s="1"/>
      <c r="R29" s="1"/>
    </row>
    <row r="30" spans="1:18" ht="30.75" thickBot="1">
      <c r="A30" s="17" t="s">
        <v>208</v>
      </c>
      <c r="B30" s="158"/>
      <c r="C30" s="168"/>
      <c r="D30" s="158"/>
      <c r="E30" s="158"/>
      <c r="F30" s="235"/>
      <c r="G30" s="169"/>
      <c r="H30" s="222"/>
      <c r="I30" s="237"/>
      <c r="J30" s="169"/>
      <c r="K30" s="175"/>
      <c r="L30" s="384"/>
      <c r="M30" s="171"/>
      <c r="N30" s="12"/>
      <c r="O30" s="35"/>
      <c r="P30" s="163"/>
      <c r="Q30" s="1"/>
      <c r="R30" s="1"/>
    </row>
    <row r="31" spans="1:18" ht="90">
      <c r="A31" s="28">
        <v>5</v>
      </c>
      <c r="B31" s="68" t="s">
        <v>218</v>
      </c>
      <c r="C31" s="6">
        <v>101</v>
      </c>
      <c r="D31" s="59"/>
      <c r="E31" s="59"/>
      <c r="F31" s="110"/>
      <c r="G31" s="9"/>
      <c r="H31" s="60"/>
      <c r="I31" s="61"/>
      <c r="J31" s="30"/>
      <c r="K31" s="107">
        <f>G32*F32+G33*F33</f>
        <v>100</v>
      </c>
      <c r="L31" s="7"/>
      <c r="M31" s="82"/>
      <c r="N31" s="12"/>
      <c r="O31" s="35" t="str">
        <f>IF(N31&gt;0,LOOKUP(N31,Q$3:Q$9,R$3:R$9)," ")</f>
        <v xml:space="preserve"> </v>
      </c>
      <c r="P31" s="163" t="str">
        <f>IF(N31&gt;0,#REF!*O31/100," ")</f>
        <v xml:space="preserve"> </v>
      </c>
      <c r="Q31" s="1"/>
      <c r="R31" s="1"/>
    </row>
    <row r="32" spans="1:18" ht="30">
      <c r="A32" s="28" t="s">
        <v>8</v>
      </c>
      <c r="B32" s="149" t="s">
        <v>33</v>
      </c>
      <c r="C32" s="6"/>
      <c r="D32" s="44">
        <v>100</v>
      </c>
      <c r="E32" s="150">
        <v>100</v>
      </c>
      <c r="F32" s="110">
        <v>50</v>
      </c>
      <c r="G32" s="9">
        <v>1</v>
      </c>
      <c r="H32" s="60"/>
      <c r="I32" s="61"/>
      <c r="J32" s="30"/>
      <c r="K32" s="104"/>
      <c r="L32" s="100"/>
      <c r="M32" s="82"/>
      <c r="N32" s="12"/>
      <c r="O32" s="35" t="str">
        <f>IF(N32&gt;0,LOOKUP(N32,Q$3:Q$9,R$3:R$9)," ")</f>
        <v xml:space="preserve"> </v>
      </c>
      <c r="P32" s="163" t="str">
        <f>IF(N32&gt;0,#REF!*O32/100," ")</f>
        <v xml:space="preserve"> </v>
      </c>
      <c r="Q32" s="1"/>
      <c r="R32" s="1"/>
    </row>
    <row r="33" spans="1:18" ht="75">
      <c r="A33" s="28" t="s">
        <v>9</v>
      </c>
      <c r="B33" s="149" t="s">
        <v>219</v>
      </c>
      <c r="C33" s="6"/>
      <c r="D33" s="44">
        <v>1</v>
      </c>
      <c r="E33" s="150">
        <v>1</v>
      </c>
      <c r="F33" s="110">
        <v>50</v>
      </c>
      <c r="G33" s="9">
        <v>1</v>
      </c>
      <c r="H33" s="60"/>
      <c r="I33" s="61"/>
      <c r="J33" s="30"/>
      <c r="K33" s="349"/>
      <c r="L33" s="7"/>
      <c r="M33" s="82"/>
      <c r="N33" s="12"/>
      <c r="O33" s="35"/>
      <c r="P33" s="163"/>
      <c r="Q33" s="1"/>
      <c r="R33" s="1"/>
    </row>
    <row r="34" spans="1:18">
      <c r="A34" s="28" t="s">
        <v>34</v>
      </c>
      <c r="B34" s="149"/>
      <c r="C34" s="6"/>
      <c r="D34" s="53"/>
      <c r="E34" s="59"/>
      <c r="F34" s="110"/>
      <c r="G34" s="9"/>
      <c r="H34" s="60"/>
      <c r="I34" s="61"/>
      <c r="J34" s="30"/>
      <c r="K34" s="386"/>
      <c r="L34" s="7"/>
      <c r="M34" s="82"/>
      <c r="N34" s="37"/>
      <c r="O34" s="37"/>
      <c r="P34" s="387"/>
      <c r="Q34" s="1"/>
      <c r="R34" s="1"/>
    </row>
    <row r="35" spans="1:18" ht="75.75" thickBot="1">
      <c r="A35" s="27" t="s">
        <v>27</v>
      </c>
      <c r="B35" s="59" t="s">
        <v>220</v>
      </c>
      <c r="C35" s="8"/>
      <c r="D35" s="62">
        <v>41820</v>
      </c>
      <c r="E35" s="62">
        <v>41817</v>
      </c>
      <c r="F35" s="110">
        <v>100</v>
      </c>
      <c r="G35" s="9">
        <v>1</v>
      </c>
      <c r="H35" s="60"/>
      <c r="I35" s="153">
        <v>100</v>
      </c>
      <c r="J35" s="30"/>
      <c r="K35" s="81"/>
      <c r="L35" s="86"/>
      <c r="M35" s="82"/>
      <c r="N35" s="12"/>
      <c r="O35" s="35" t="str">
        <f>IF(N35&gt;0,LOOKUP(N35,Q$3:Q$9,R$3:R$9)," ")</f>
        <v xml:space="preserve"> </v>
      </c>
      <c r="P35" s="163" t="str">
        <f>IF(N35&gt;0,L31*O35/100," ")</f>
        <v xml:space="preserve"> </v>
      </c>
      <c r="Q35" s="1"/>
      <c r="R35" s="1"/>
    </row>
    <row r="36" spans="1:18" ht="15.75" thickBot="1">
      <c r="A36" s="139"/>
      <c r="B36" s="158"/>
      <c r="C36" s="168"/>
      <c r="D36" s="215"/>
      <c r="E36" s="215"/>
      <c r="F36" s="235"/>
      <c r="G36" s="169"/>
      <c r="H36" s="222"/>
      <c r="I36" s="237"/>
      <c r="J36" s="169"/>
      <c r="K36" s="151"/>
      <c r="L36" s="231">
        <f>K31</f>
        <v>100</v>
      </c>
      <c r="M36" s="385"/>
      <c r="N36" s="12">
        <f>C31</f>
        <v>101</v>
      </c>
      <c r="O36" s="35">
        <f>IF(N36&gt;0,LOOKUP(N36,Q$3:Q$9,R$3:R$9)," ")</f>
        <v>14</v>
      </c>
      <c r="P36" s="163">
        <f>IF(N36&gt;0,L36*O36/100," ")</f>
        <v>14</v>
      </c>
      <c r="Q36" s="1"/>
      <c r="R36" s="1"/>
    </row>
    <row r="37" spans="1:18" ht="16.5" thickBot="1">
      <c r="A37" s="35"/>
      <c r="B37" s="2"/>
      <c r="C37" s="35"/>
      <c r="D37" s="2"/>
      <c r="E37" s="2"/>
      <c r="F37" s="108"/>
      <c r="G37" s="38"/>
      <c r="H37" s="1"/>
      <c r="I37" s="3"/>
      <c r="J37" s="17" t="s">
        <v>15</v>
      </c>
      <c r="K37" s="17"/>
      <c r="L37" s="102">
        <f>(P37/O37)*100</f>
        <v>100</v>
      </c>
      <c r="M37" s="1"/>
      <c r="N37" s="12"/>
      <c r="O37" s="12">
        <f>SUM(O4:O36)</f>
        <v>77</v>
      </c>
      <c r="P37" s="388">
        <f>SUM(P8:P36)</f>
        <v>77</v>
      </c>
      <c r="Q37" s="1"/>
      <c r="R37" s="1"/>
    </row>
  </sheetData>
  <mergeCells count="1">
    <mergeCell ref="K1:M1"/>
  </mergeCells>
  <phoneticPr fontId="15" type="noConversion"/>
  <printOptions horizontalCentered="1"/>
  <pageMargins left="0.19685039370078741" right="0.19685039370078741" top="0.59055118110236227" bottom="0.39370078740157483" header="0.51181102362204722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C7:C13"/>
  <sheetViews>
    <sheetView workbookViewId="0">
      <selection activeCell="C20" sqref="C20"/>
    </sheetView>
  </sheetViews>
  <sheetFormatPr defaultRowHeight="15"/>
  <cols>
    <col min="1" max="1" width="7.42578125" customWidth="1"/>
    <col min="2" max="2" width="7.28515625" customWidth="1"/>
    <col min="3" max="3" width="74.5703125" customWidth="1"/>
  </cols>
  <sheetData>
    <row r="7" spans="3:3" ht="15.75" thickBot="1"/>
    <row r="8" spans="3:3" ht="41.25" thickBot="1">
      <c r="C8" s="279" t="s">
        <v>45</v>
      </c>
    </row>
    <row r="9" spans="3:3" ht="16.5" thickBot="1">
      <c r="C9" s="284" t="s">
        <v>46</v>
      </c>
    </row>
    <row r="10" spans="3:3" ht="16.5">
      <c r="C10" s="281" t="s">
        <v>47</v>
      </c>
    </row>
    <row r="11" spans="3:3" ht="15.75">
      <c r="C11" s="285"/>
    </row>
    <row r="12" spans="3:3" ht="15.75">
      <c r="C12" s="285"/>
    </row>
    <row r="13" spans="3:3" ht="16.5">
      <c r="C13" s="396" t="s">
        <v>70</v>
      </c>
    </row>
  </sheetData>
  <phoneticPr fontId="15" type="noConversion"/>
  <printOptions horizontalCentered="1"/>
  <pageMargins left="0.55118110236220474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4"/>
  <sheetViews>
    <sheetView zoomScale="95" workbookViewId="0">
      <pane ySplit="2" topLeftCell="A3" activePane="bottomLeft" state="frozen"/>
      <selection activeCell="F28" sqref="F28"/>
      <selection pane="bottomLeft" activeCell="V7" sqref="V7"/>
    </sheetView>
  </sheetViews>
  <sheetFormatPr defaultRowHeight="15"/>
  <cols>
    <col min="1" max="1" width="18.28515625" style="35" bestFit="1" customWidth="1"/>
    <col min="2" max="2" width="28.7109375" style="36" customWidth="1"/>
    <col min="3" max="3" width="5.7109375" style="35" customWidth="1"/>
    <col min="4" max="5" width="11.42578125" style="36" customWidth="1"/>
    <col min="6" max="6" width="6.7109375" style="35" customWidth="1"/>
    <col min="7" max="7" width="10.5703125" style="38" customWidth="1"/>
    <col min="8" max="8" width="9.140625" style="18"/>
    <col min="9" max="9" width="11.5703125" style="38" bestFit="1" customWidth="1"/>
    <col min="10" max="10" width="14.42578125" style="36" customWidth="1"/>
    <col min="11" max="11" width="11.140625" style="1" customWidth="1"/>
    <col min="12" max="12" width="13" style="1" customWidth="1"/>
    <col min="13" max="13" width="5.7109375" style="1" customWidth="1"/>
    <col min="14" max="19" width="0" style="1" hidden="1" customWidth="1"/>
    <col min="20" max="16384" width="9.140625" style="1"/>
  </cols>
  <sheetData>
    <row r="1" spans="1:19" s="33" customFormat="1" ht="42" customHeight="1" thickBot="1">
      <c r="A1" s="292" t="s">
        <v>68</v>
      </c>
      <c r="B1" s="45" t="s">
        <v>4</v>
      </c>
      <c r="C1" s="264"/>
      <c r="D1" s="265"/>
      <c r="E1" s="265"/>
      <c r="F1" s="265"/>
      <c r="G1" s="266"/>
      <c r="H1" s="265"/>
      <c r="I1" s="266"/>
      <c r="J1" s="267"/>
      <c r="K1" s="423" t="s">
        <v>11</v>
      </c>
      <c r="L1" s="424"/>
      <c r="M1" s="425"/>
    </row>
    <row r="2" spans="1:19" ht="60.75" thickBot="1">
      <c r="A2" s="51"/>
      <c r="B2" s="52"/>
      <c r="C2" s="16" t="s">
        <v>2</v>
      </c>
      <c r="D2" s="17" t="s">
        <v>0</v>
      </c>
      <c r="E2" s="17" t="s">
        <v>1</v>
      </c>
      <c r="F2" s="112" t="s">
        <v>36</v>
      </c>
      <c r="G2" s="148" t="s">
        <v>40</v>
      </c>
      <c r="H2" s="16" t="s">
        <v>7</v>
      </c>
      <c r="I2" s="21" t="s">
        <v>3</v>
      </c>
      <c r="J2" s="17" t="s">
        <v>6</v>
      </c>
      <c r="K2" s="352" t="s">
        <v>17</v>
      </c>
      <c r="L2" s="41" t="s">
        <v>16</v>
      </c>
      <c r="M2" s="353"/>
      <c r="R2" s="246" t="s">
        <v>38</v>
      </c>
      <c r="S2" s="247" t="s">
        <v>39</v>
      </c>
    </row>
    <row r="3" spans="1:19" ht="60">
      <c r="A3" s="48">
        <v>1</v>
      </c>
      <c r="B3" s="49" t="s">
        <v>90</v>
      </c>
      <c r="C3" s="111">
        <v>101</v>
      </c>
      <c r="D3" s="44"/>
      <c r="E3" s="44"/>
      <c r="F3" s="43"/>
      <c r="G3" s="131"/>
      <c r="H3" s="43"/>
      <c r="I3" s="50"/>
      <c r="J3" s="44"/>
      <c r="K3" s="107">
        <f>G4*F4+G5*F5</f>
        <v>100</v>
      </c>
      <c r="L3" s="100"/>
      <c r="M3" s="101"/>
      <c r="R3" s="240">
        <v>100</v>
      </c>
      <c r="S3" s="241">
        <v>7</v>
      </c>
    </row>
    <row r="4" spans="1:19">
      <c r="A4" s="28" t="s">
        <v>8</v>
      </c>
      <c r="B4" s="149" t="s">
        <v>33</v>
      </c>
      <c r="C4" s="6"/>
      <c r="D4" s="7">
        <v>100</v>
      </c>
      <c r="E4" s="150">
        <v>100</v>
      </c>
      <c r="F4" s="43">
        <v>50</v>
      </c>
      <c r="G4" s="131">
        <v>1</v>
      </c>
      <c r="H4" s="8"/>
      <c r="I4" s="159"/>
      <c r="J4" s="44"/>
      <c r="K4" s="107"/>
      <c r="L4" s="100"/>
      <c r="M4" s="101"/>
      <c r="R4" s="242">
        <v>101</v>
      </c>
      <c r="S4" s="243">
        <v>14</v>
      </c>
    </row>
    <row r="5" spans="1:19">
      <c r="A5" s="28" t="s">
        <v>9</v>
      </c>
      <c r="B5" s="149" t="s">
        <v>41</v>
      </c>
      <c r="C5" s="6"/>
      <c r="D5" s="7">
        <v>30</v>
      </c>
      <c r="E5" s="150">
        <v>45</v>
      </c>
      <c r="F5" s="43">
        <v>50</v>
      </c>
      <c r="G5" s="131">
        <v>1</v>
      </c>
      <c r="H5" s="8"/>
      <c r="I5" s="159"/>
      <c r="J5" s="44"/>
      <c r="K5" s="107"/>
      <c r="L5" s="100"/>
      <c r="M5" s="101"/>
      <c r="R5" s="242">
        <v>102</v>
      </c>
      <c r="S5" s="243">
        <v>28</v>
      </c>
    </row>
    <row r="6" spans="1:19">
      <c r="A6" s="28" t="s">
        <v>34</v>
      </c>
      <c r="B6" s="149"/>
      <c r="C6" s="6"/>
      <c r="D6" s="11"/>
      <c r="E6" s="11"/>
      <c r="F6" s="43"/>
      <c r="G6" s="131"/>
      <c r="H6" s="8"/>
      <c r="I6" s="50"/>
      <c r="J6" s="44"/>
      <c r="K6" s="107"/>
      <c r="L6" s="100"/>
      <c r="M6" s="101"/>
      <c r="R6" s="242">
        <v>103</v>
      </c>
      <c r="S6" s="243">
        <v>35</v>
      </c>
    </row>
    <row r="7" spans="1:19" ht="39.75" customHeight="1" thickBot="1">
      <c r="A7" s="27" t="s">
        <v>27</v>
      </c>
      <c r="B7" s="40" t="s">
        <v>91</v>
      </c>
      <c r="C7" s="8"/>
      <c r="D7" s="11">
        <v>42369</v>
      </c>
      <c r="E7" s="11">
        <v>42355</v>
      </c>
      <c r="F7" s="8"/>
      <c r="G7" s="30"/>
      <c r="H7" s="8"/>
      <c r="I7" s="153"/>
      <c r="J7" s="262"/>
      <c r="K7" s="83"/>
      <c r="L7" s="96"/>
      <c r="M7" s="47"/>
    </row>
    <row r="8" spans="1:19" ht="15.75" thickBot="1">
      <c r="A8" s="139"/>
      <c r="B8" s="156"/>
      <c r="C8" s="168"/>
      <c r="D8" s="141"/>
      <c r="E8" s="141"/>
      <c r="F8" s="168"/>
      <c r="G8" s="169"/>
      <c r="H8" s="168"/>
      <c r="I8" s="170"/>
      <c r="J8" s="171"/>
      <c r="K8" s="172"/>
      <c r="L8" s="17">
        <f>K3</f>
        <v>100</v>
      </c>
      <c r="M8" s="174"/>
      <c r="N8" s="1">
        <f>C3</f>
        <v>101</v>
      </c>
      <c r="O8" s="1">
        <f t="shared" ref="O8:O24" si="0">IF(N8&gt;0,LOOKUP(N8,R$3:R$6,S$3:S$6)," ")</f>
        <v>14</v>
      </c>
      <c r="P8" s="1">
        <f>IF(N8&gt;0,L8*O8/100," ")</f>
        <v>14</v>
      </c>
    </row>
    <row r="9" spans="1:19" ht="30">
      <c r="A9" s="28">
        <v>2</v>
      </c>
      <c r="B9" s="39" t="s">
        <v>92</v>
      </c>
      <c r="C9" s="6">
        <v>101</v>
      </c>
      <c r="D9" s="7"/>
      <c r="E9" s="7"/>
      <c r="F9" s="8"/>
      <c r="G9" s="30"/>
      <c r="H9" s="8"/>
      <c r="I9" s="153"/>
      <c r="J9" s="7"/>
      <c r="K9" s="107">
        <f>G10*F10+G11*F11</f>
        <v>100</v>
      </c>
      <c r="L9" s="100"/>
      <c r="M9" s="82"/>
      <c r="O9" s="1" t="str">
        <f t="shared" si="0"/>
        <v xml:space="preserve"> </v>
      </c>
      <c r="P9" s="1" t="str">
        <f t="shared" ref="P9:P29" si="1">IF(N9&gt;0,L9*O9/100," ")</f>
        <v xml:space="preserve"> </v>
      </c>
    </row>
    <row r="10" spans="1:19">
      <c r="A10" s="28" t="s">
        <v>8</v>
      </c>
      <c r="B10" s="149" t="s">
        <v>33</v>
      </c>
      <c r="C10" s="6"/>
      <c r="D10" s="7">
        <v>100</v>
      </c>
      <c r="E10" s="150">
        <v>100</v>
      </c>
      <c r="F10" s="8">
        <v>50</v>
      </c>
      <c r="G10" s="131">
        <v>1</v>
      </c>
      <c r="H10" s="8"/>
      <c r="I10" s="153"/>
      <c r="J10" s="7"/>
      <c r="K10" s="107"/>
      <c r="L10" s="86"/>
      <c r="M10" s="82"/>
      <c r="O10" s="1" t="str">
        <f t="shared" si="0"/>
        <v xml:space="preserve"> </v>
      </c>
      <c r="P10" s="1" t="str">
        <f t="shared" si="1"/>
        <v xml:space="preserve"> </v>
      </c>
    </row>
    <row r="11" spans="1:19">
      <c r="A11" s="28" t="s">
        <v>9</v>
      </c>
      <c r="B11" s="149" t="s">
        <v>93</v>
      </c>
      <c r="C11" s="6"/>
      <c r="D11" s="7">
        <v>6</v>
      </c>
      <c r="E11" s="150">
        <v>8</v>
      </c>
      <c r="F11" s="8">
        <v>50</v>
      </c>
      <c r="G11" s="131">
        <v>1</v>
      </c>
      <c r="H11" s="8"/>
      <c r="I11" s="153"/>
      <c r="J11" s="7"/>
      <c r="K11" s="107"/>
      <c r="L11" s="86"/>
      <c r="M11" s="82"/>
      <c r="O11" s="1" t="str">
        <f t="shared" si="0"/>
        <v xml:space="preserve"> </v>
      </c>
      <c r="P11" s="1" t="str">
        <f t="shared" si="1"/>
        <v xml:space="preserve"> </v>
      </c>
    </row>
    <row r="12" spans="1:19">
      <c r="A12" s="28" t="s">
        <v>34</v>
      </c>
      <c r="B12" s="149"/>
      <c r="C12" s="6"/>
      <c r="D12" s="11"/>
      <c r="E12" s="11"/>
      <c r="F12" s="8"/>
      <c r="G12" s="30"/>
      <c r="H12" s="8"/>
      <c r="I12" s="153"/>
      <c r="J12" s="7"/>
      <c r="K12" s="248"/>
      <c r="L12" s="86"/>
      <c r="M12" s="82"/>
      <c r="O12" s="1" t="str">
        <f t="shared" si="0"/>
        <v xml:space="preserve"> </v>
      </c>
      <c r="P12" s="1" t="str">
        <f t="shared" si="1"/>
        <v xml:space="preserve"> </v>
      </c>
    </row>
    <row r="13" spans="1:19" ht="63" customHeight="1">
      <c r="A13" s="27" t="s">
        <v>27</v>
      </c>
      <c r="B13" s="40" t="s">
        <v>94</v>
      </c>
      <c r="C13" s="8"/>
      <c r="D13" s="11">
        <v>42139</v>
      </c>
      <c r="E13" s="11">
        <v>42132</v>
      </c>
      <c r="F13" s="8">
        <v>50</v>
      </c>
      <c r="G13" s="30"/>
      <c r="H13" s="8"/>
      <c r="I13" s="153">
        <v>50</v>
      </c>
      <c r="J13" s="7"/>
      <c r="K13" s="81"/>
      <c r="L13" s="86"/>
      <c r="M13" s="82"/>
      <c r="O13" s="1" t="str">
        <f t="shared" si="0"/>
        <v xml:space="preserve"> </v>
      </c>
      <c r="P13" s="1" t="str">
        <f t="shared" si="1"/>
        <v xml:space="preserve"> </v>
      </c>
    </row>
    <row r="14" spans="1:19" ht="45.75" thickBot="1">
      <c r="A14" s="27" t="s">
        <v>28</v>
      </c>
      <c r="B14" s="40" t="s">
        <v>95</v>
      </c>
      <c r="C14" s="8"/>
      <c r="D14" s="11">
        <v>42369</v>
      </c>
      <c r="E14" s="11">
        <v>42369</v>
      </c>
      <c r="F14" s="8">
        <v>50</v>
      </c>
      <c r="G14" s="30"/>
      <c r="H14" s="8"/>
      <c r="I14" s="153">
        <v>50</v>
      </c>
      <c r="J14" s="7"/>
      <c r="K14" s="83"/>
      <c r="L14" s="96"/>
      <c r="M14" s="82"/>
      <c r="O14" s="1" t="str">
        <f t="shared" si="0"/>
        <v xml:space="preserve"> </v>
      </c>
      <c r="P14" s="1" t="str">
        <f t="shared" si="1"/>
        <v xml:space="preserve"> </v>
      </c>
    </row>
    <row r="15" spans="1:19" ht="15.75" thickBot="1">
      <c r="A15" s="139"/>
      <c r="B15" s="156"/>
      <c r="C15" s="168"/>
      <c r="D15" s="177"/>
      <c r="E15" s="177"/>
      <c r="F15" s="168"/>
      <c r="G15" s="169"/>
      <c r="H15" s="168"/>
      <c r="I15" s="170"/>
      <c r="J15" s="171"/>
      <c r="K15" s="175"/>
      <c r="L15" s="17">
        <f>K9</f>
        <v>100</v>
      </c>
      <c r="M15" s="171"/>
      <c r="N15" s="1">
        <f>C9</f>
        <v>101</v>
      </c>
      <c r="O15" s="1">
        <f t="shared" si="0"/>
        <v>14</v>
      </c>
      <c r="P15" s="1">
        <f t="shared" si="1"/>
        <v>14</v>
      </c>
    </row>
    <row r="16" spans="1:19" ht="45">
      <c r="A16" s="28">
        <v>3</v>
      </c>
      <c r="B16" s="39" t="s">
        <v>96</v>
      </c>
      <c r="C16" s="6">
        <v>100</v>
      </c>
      <c r="D16" s="11"/>
      <c r="E16" s="11"/>
      <c r="F16" s="8"/>
      <c r="G16" s="30"/>
      <c r="H16" s="8"/>
      <c r="I16" s="153"/>
      <c r="J16" s="7"/>
      <c r="K16" s="107">
        <f>G17*F17+G18*F18</f>
        <v>100</v>
      </c>
      <c r="L16" s="176"/>
      <c r="M16" s="82"/>
      <c r="O16" s="1" t="str">
        <f t="shared" si="0"/>
        <v xml:space="preserve"> </v>
      </c>
      <c r="P16" s="1" t="str">
        <f t="shared" si="1"/>
        <v xml:space="preserve"> </v>
      </c>
    </row>
    <row r="17" spans="1:16">
      <c r="A17" s="28" t="s">
        <v>8</v>
      </c>
      <c r="B17" s="149" t="s">
        <v>33</v>
      </c>
      <c r="C17" s="6"/>
      <c r="D17" s="7">
        <v>100</v>
      </c>
      <c r="E17" s="150">
        <v>100</v>
      </c>
      <c r="F17" s="8">
        <v>50</v>
      </c>
      <c r="G17" s="30">
        <v>1</v>
      </c>
      <c r="H17" s="8"/>
      <c r="I17" s="153"/>
      <c r="J17" s="7"/>
      <c r="K17" s="104"/>
      <c r="L17" s="88"/>
      <c r="M17" s="82"/>
      <c r="O17" s="1" t="str">
        <f t="shared" si="0"/>
        <v xml:space="preserve"> </v>
      </c>
      <c r="P17" s="1" t="str">
        <f t="shared" si="1"/>
        <v xml:space="preserve"> </v>
      </c>
    </row>
    <row r="18" spans="1:16" ht="30">
      <c r="A18" s="28" t="s">
        <v>9</v>
      </c>
      <c r="B18" s="149" t="s">
        <v>97</v>
      </c>
      <c r="C18" s="6"/>
      <c r="D18" s="7">
        <v>1</v>
      </c>
      <c r="E18" s="150">
        <v>1</v>
      </c>
      <c r="F18" s="8">
        <v>50</v>
      </c>
      <c r="G18" s="30">
        <v>1</v>
      </c>
      <c r="H18" s="8"/>
      <c r="I18" s="153"/>
      <c r="J18" s="7"/>
      <c r="K18" s="104"/>
      <c r="L18" s="88"/>
      <c r="M18" s="82"/>
      <c r="O18" s="1" t="str">
        <f t="shared" si="0"/>
        <v xml:space="preserve"> </v>
      </c>
      <c r="P18" s="1" t="str">
        <f t="shared" si="1"/>
        <v xml:space="preserve"> </v>
      </c>
    </row>
    <row r="19" spans="1:16">
      <c r="A19" s="28" t="s">
        <v>34</v>
      </c>
      <c r="B19" s="149"/>
      <c r="C19" s="6"/>
      <c r="D19" s="11"/>
      <c r="E19" s="11"/>
      <c r="F19" s="8"/>
      <c r="G19" s="30"/>
      <c r="H19" s="8"/>
      <c r="I19" s="153"/>
      <c r="J19" s="7"/>
      <c r="K19" s="104"/>
      <c r="L19" s="88"/>
      <c r="M19" s="82"/>
      <c r="O19" s="1" t="str">
        <f t="shared" si="0"/>
        <v xml:space="preserve"> </v>
      </c>
      <c r="P19" s="1" t="str">
        <f t="shared" si="1"/>
        <v xml:space="preserve"> </v>
      </c>
    </row>
    <row r="20" spans="1:16" ht="45.75" thickBot="1">
      <c r="A20" s="27" t="s">
        <v>27</v>
      </c>
      <c r="B20" s="59" t="s">
        <v>98</v>
      </c>
      <c r="C20" s="6"/>
      <c r="D20" s="11">
        <v>42264</v>
      </c>
      <c r="E20" s="11">
        <v>42264</v>
      </c>
      <c r="F20" s="8">
        <v>100</v>
      </c>
      <c r="G20" s="30">
        <v>1</v>
      </c>
      <c r="H20" s="8"/>
      <c r="I20" s="153">
        <v>100</v>
      </c>
      <c r="J20" s="7"/>
      <c r="K20" s="83"/>
      <c r="L20" s="96"/>
      <c r="M20" s="82"/>
      <c r="O20" s="1" t="str">
        <f t="shared" si="0"/>
        <v xml:space="preserve"> </v>
      </c>
      <c r="P20" s="1" t="str">
        <f t="shared" si="1"/>
        <v xml:space="preserve"> </v>
      </c>
    </row>
    <row r="21" spans="1:16" ht="15.75" thickBot="1">
      <c r="A21" s="139"/>
      <c r="B21" s="158"/>
      <c r="C21" s="167"/>
      <c r="D21" s="86"/>
      <c r="E21" s="86"/>
      <c r="F21" s="168"/>
      <c r="G21" s="169"/>
      <c r="H21" s="168"/>
      <c r="I21" s="173"/>
      <c r="J21" s="171"/>
      <c r="K21" s="172"/>
      <c r="L21" s="231">
        <f>K16</f>
        <v>100</v>
      </c>
      <c r="M21" s="171"/>
      <c r="N21" s="1">
        <f>C16</f>
        <v>100</v>
      </c>
      <c r="O21" s="1">
        <f t="shared" si="0"/>
        <v>7</v>
      </c>
      <c r="P21" s="1">
        <f t="shared" si="1"/>
        <v>7</v>
      </c>
    </row>
    <row r="22" spans="1:16" ht="24.95" customHeight="1">
      <c r="A22" s="115" t="s">
        <v>20</v>
      </c>
      <c r="B22" s="70"/>
      <c r="C22" s="117"/>
      <c r="D22" s="70"/>
      <c r="E22" s="70"/>
      <c r="F22" s="113"/>
      <c r="G22" s="132"/>
      <c r="H22" s="8"/>
      <c r="I22" s="157"/>
      <c r="J22" s="70"/>
      <c r="K22" s="105"/>
      <c r="L22" s="19"/>
      <c r="M22" s="97"/>
      <c r="O22" s="1" t="str">
        <f t="shared" si="0"/>
        <v xml:space="preserve"> </v>
      </c>
      <c r="P22" s="1" t="str">
        <f t="shared" si="1"/>
        <v xml:space="preserve"> </v>
      </c>
    </row>
    <row r="23" spans="1:16" ht="30">
      <c r="A23" s="115">
        <v>1</v>
      </c>
      <c r="B23" s="116" t="s">
        <v>107</v>
      </c>
      <c r="C23" s="117">
        <v>102</v>
      </c>
      <c r="D23" s="70"/>
      <c r="E23" s="70"/>
      <c r="F23" s="113"/>
      <c r="G23" s="132"/>
      <c r="H23" s="8"/>
      <c r="I23" s="157"/>
      <c r="J23" s="70"/>
      <c r="K23" s="83">
        <f>G24*F24+G25*F25+G26*F26</f>
        <v>100</v>
      </c>
      <c r="L23" s="96"/>
      <c r="M23" s="97"/>
      <c r="O23" s="1" t="str">
        <f t="shared" si="0"/>
        <v xml:space="preserve"> </v>
      </c>
      <c r="P23" s="1" t="str">
        <f t="shared" si="1"/>
        <v xml:space="preserve"> </v>
      </c>
    </row>
    <row r="24" spans="1:16">
      <c r="A24" s="28" t="s">
        <v>8</v>
      </c>
      <c r="B24" s="149" t="s">
        <v>33</v>
      </c>
      <c r="C24" s="6"/>
      <c r="D24" s="7">
        <v>100</v>
      </c>
      <c r="E24" s="150">
        <v>100</v>
      </c>
      <c r="F24" s="113">
        <f>100/3</f>
        <v>33.333333333333336</v>
      </c>
      <c r="G24" s="132">
        <v>1</v>
      </c>
      <c r="H24" s="8"/>
      <c r="I24" s="157"/>
      <c r="J24" s="70"/>
      <c r="K24" s="105"/>
      <c r="L24" s="96"/>
      <c r="M24" s="97"/>
      <c r="O24" s="1" t="str">
        <f t="shared" si="0"/>
        <v xml:space="preserve"> </v>
      </c>
      <c r="P24" s="1" t="str">
        <f t="shared" si="1"/>
        <v xml:space="preserve"> </v>
      </c>
    </row>
    <row r="25" spans="1:16">
      <c r="A25" s="28" t="s">
        <v>9</v>
      </c>
      <c r="B25" s="149" t="s">
        <v>108</v>
      </c>
      <c r="C25" s="6"/>
      <c r="D25" s="7">
        <v>3</v>
      </c>
      <c r="E25" s="150">
        <v>3</v>
      </c>
      <c r="F25" s="113">
        <f>100/3</f>
        <v>33.333333333333336</v>
      </c>
      <c r="G25" s="132">
        <v>1</v>
      </c>
      <c r="H25" s="8"/>
      <c r="I25" s="157"/>
      <c r="J25" s="70"/>
      <c r="K25" s="105"/>
      <c r="L25" s="96"/>
      <c r="M25" s="97"/>
    </row>
    <row r="26" spans="1:16" ht="30">
      <c r="A26" s="28" t="s">
        <v>10</v>
      </c>
      <c r="B26" s="149" t="s">
        <v>109</v>
      </c>
      <c r="C26" s="6"/>
      <c r="D26" s="7">
        <v>15</v>
      </c>
      <c r="E26" s="10">
        <v>18</v>
      </c>
      <c r="F26" s="113">
        <f>100/3</f>
        <v>33.333333333333336</v>
      </c>
      <c r="G26" s="132">
        <v>1</v>
      </c>
      <c r="H26" s="296"/>
      <c r="I26" s="157"/>
      <c r="J26" s="70"/>
      <c r="K26" s="105"/>
      <c r="L26" s="96"/>
      <c r="M26" s="97"/>
      <c r="O26" s="1" t="str">
        <f t="shared" ref="O26:O34" si="2">IF(N26&gt;0,LOOKUP(N26,R$3:R$6,S$3:S$6)," ")</f>
        <v xml:space="preserve"> </v>
      </c>
      <c r="P26" s="1" t="str">
        <f t="shared" si="1"/>
        <v xml:space="preserve"> </v>
      </c>
    </row>
    <row r="27" spans="1:16">
      <c r="A27" s="28" t="s">
        <v>34</v>
      </c>
      <c r="B27" s="149"/>
      <c r="C27" s="6"/>
      <c r="D27" s="7"/>
      <c r="E27" s="7"/>
      <c r="F27" s="113"/>
      <c r="G27" s="132"/>
      <c r="H27" s="8"/>
      <c r="I27" s="157"/>
      <c r="J27" s="70"/>
      <c r="K27" s="105"/>
      <c r="L27" s="96"/>
      <c r="M27" s="97"/>
      <c r="O27" s="1" t="str">
        <f t="shared" si="2"/>
        <v xml:space="preserve"> </v>
      </c>
      <c r="P27" s="1" t="str">
        <f t="shared" si="1"/>
        <v xml:space="preserve"> </v>
      </c>
    </row>
    <row r="28" spans="1:16" ht="30.75" thickBot="1">
      <c r="A28" s="27" t="s">
        <v>27</v>
      </c>
      <c r="B28" s="166" t="s">
        <v>110</v>
      </c>
      <c r="C28" s="117"/>
      <c r="D28" s="140">
        <v>42338</v>
      </c>
      <c r="E28" s="140">
        <v>42338</v>
      </c>
      <c r="F28" s="113">
        <v>100</v>
      </c>
      <c r="G28" s="132">
        <v>1</v>
      </c>
      <c r="H28" s="8"/>
      <c r="I28" s="157">
        <v>100</v>
      </c>
      <c r="J28" s="70"/>
      <c r="K28" s="105"/>
      <c r="L28" s="96"/>
      <c r="M28" s="97"/>
      <c r="O28" s="1" t="str">
        <f t="shared" si="2"/>
        <v xml:space="preserve"> </v>
      </c>
      <c r="P28" s="1" t="str">
        <f t="shared" si="1"/>
        <v xml:space="preserve"> </v>
      </c>
    </row>
    <row r="29" spans="1:16" ht="15.75" thickBot="1">
      <c r="A29" s="139"/>
      <c r="B29" s="156"/>
      <c r="C29" s="167"/>
      <c r="D29" s="86"/>
      <c r="E29" s="86"/>
      <c r="F29" s="168"/>
      <c r="G29" s="169"/>
      <c r="H29" s="168"/>
      <c r="I29" s="173"/>
      <c r="J29" s="171"/>
      <c r="K29" s="151"/>
      <c r="L29" s="231">
        <f>K23</f>
        <v>100</v>
      </c>
      <c r="M29" s="152"/>
      <c r="N29" s="1">
        <f>C23</f>
        <v>102</v>
      </c>
      <c r="O29" s="1">
        <f t="shared" si="2"/>
        <v>28</v>
      </c>
      <c r="P29" s="1">
        <f t="shared" si="1"/>
        <v>28</v>
      </c>
    </row>
    <row r="30" spans="1:16" ht="45">
      <c r="A30" s="115">
        <v>2</v>
      </c>
      <c r="B30" s="116" t="s">
        <v>111</v>
      </c>
      <c r="C30" s="117">
        <v>100</v>
      </c>
      <c r="D30" s="70"/>
      <c r="E30" s="70"/>
      <c r="F30" s="113"/>
      <c r="G30" s="132"/>
      <c r="H30" s="8"/>
      <c r="I30" s="157"/>
      <c r="J30" s="70"/>
      <c r="K30" s="83">
        <f>G31*F31+G32*F32</f>
        <v>100</v>
      </c>
      <c r="L30" s="19"/>
      <c r="M30" s="97"/>
      <c r="O30" s="1" t="str">
        <f t="shared" si="2"/>
        <v xml:space="preserve"> </v>
      </c>
      <c r="P30" s="1" t="str">
        <f t="shared" ref="P30:P54" si="3">IF(N30&gt;0,L30*O30/100," ")</f>
        <v xml:space="preserve"> </v>
      </c>
    </row>
    <row r="31" spans="1:16">
      <c r="A31" s="28" t="s">
        <v>8</v>
      </c>
      <c r="B31" s="149" t="s">
        <v>33</v>
      </c>
      <c r="C31" s="6"/>
      <c r="D31" s="7">
        <v>100</v>
      </c>
      <c r="E31" s="10">
        <v>100</v>
      </c>
      <c r="F31" s="113">
        <v>100</v>
      </c>
      <c r="G31" s="132">
        <v>1</v>
      </c>
      <c r="H31" s="8"/>
      <c r="I31" s="157"/>
      <c r="J31" s="70"/>
      <c r="K31" s="105"/>
      <c r="L31" s="7"/>
      <c r="M31" s="97"/>
      <c r="O31" s="1" t="str">
        <f t="shared" si="2"/>
        <v xml:space="preserve"> </v>
      </c>
      <c r="P31" s="1" t="str">
        <f t="shared" si="3"/>
        <v xml:space="preserve"> </v>
      </c>
    </row>
    <row r="32" spans="1:16">
      <c r="A32" s="28" t="s">
        <v>34</v>
      </c>
      <c r="B32" s="149"/>
      <c r="C32" s="6"/>
      <c r="D32" s="7"/>
      <c r="E32" s="7"/>
      <c r="F32" s="113"/>
      <c r="G32" s="132"/>
      <c r="H32" s="8"/>
      <c r="I32" s="157"/>
      <c r="J32" s="70"/>
      <c r="K32" s="105"/>
      <c r="L32" s="19"/>
      <c r="M32" s="97"/>
      <c r="O32" s="1" t="str">
        <f t="shared" si="2"/>
        <v xml:space="preserve"> </v>
      </c>
      <c r="P32" s="1" t="str">
        <f t="shared" si="3"/>
        <v xml:space="preserve"> </v>
      </c>
    </row>
    <row r="33" spans="1:16" ht="15.75" thickBot="1">
      <c r="A33" s="27" t="s">
        <v>27</v>
      </c>
      <c r="B33" s="166" t="s">
        <v>112</v>
      </c>
      <c r="C33" s="117"/>
      <c r="D33" s="140">
        <v>42369</v>
      </c>
      <c r="E33" s="140">
        <v>42341</v>
      </c>
      <c r="F33" s="113">
        <v>100</v>
      </c>
      <c r="G33" s="132">
        <v>1</v>
      </c>
      <c r="H33" s="8"/>
      <c r="I33" s="157">
        <v>100</v>
      </c>
      <c r="J33" s="70"/>
      <c r="K33" s="105"/>
      <c r="L33" s="96"/>
      <c r="M33" s="97"/>
      <c r="O33" s="1" t="str">
        <f t="shared" si="2"/>
        <v xml:space="preserve"> </v>
      </c>
      <c r="P33" s="1" t="str">
        <f t="shared" si="3"/>
        <v xml:space="preserve"> </v>
      </c>
    </row>
    <row r="34" spans="1:16" ht="15.75" thickBot="1">
      <c r="A34" s="139"/>
      <c r="B34" s="156"/>
      <c r="C34" s="167"/>
      <c r="D34" s="86"/>
      <c r="E34" s="86"/>
      <c r="F34" s="168"/>
      <c r="G34" s="169"/>
      <c r="H34" s="168"/>
      <c r="I34" s="173"/>
      <c r="J34" s="171"/>
      <c r="K34" s="151"/>
      <c r="L34" s="231">
        <f>K30</f>
        <v>100</v>
      </c>
      <c r="M34" s="152"/>
      <c r="N34" s="1">
        <f>C30</f>
        <v>100</v>
      </c>
      <c r="O34" s="1">
        <f t="shared" si="2"/>
        <v>7</v>
      </c>
      <c r="P34" s="1">
        <f t="shared" si="3"/>
        <v>7</v>
      </c>
    </row>
    <row r="35" spans="1:16" ht="36" customHeight="1">
      <c r="A35" s="105" t="s">
        <v>103</v>
      </c>
      <c r="B35" s="70"/>
      <c r="C35" s="117"/>
      <c r="D35" s="70"/>
      <c r="E35" s="70"/>
      <c r="F35" s="113"/>
      <c r="G35" s="132"/>
      <c r="H35" s="8"/>
      <c r="I35" s="157"/>
      <c r="J35" s="70"/>
      <c r="K35" s="105"/>
      <c r="L35" s="19"/>
      <c r="M35" s="97"/>
    </row>
    <row r="36" spans="1:16" ht="45">
      <c r="A36" s="115">
        <v>1</v>
      </c>
      <c r="B36" s="116" t="s">
        <v>104</v>
      </c>
      <c r="C36" s="117">
        <v>103</v>
      </c>
      <c r="D36" s="70"/>
      <c r="E36" s="70"/>
      <c r="F36" s="113"/>
      <c r="G36" s="132"/>
      <c r="H36" s="8"/>
      <c r="I36" s="157"/>
      <c r="J36" s="70"/>
      <c r="K36" s="83">
        <f>G37*F37+G38*F38</f>
        <v>100</v>
      </c>
      <c r="L36" s="96"/>
      <c r="M36" s="97"/>
    </row>
    <row r="37" spans="1:16">
      <c r="A37" s="28" t="s">
        <v>8</v>
      </c>
      <c r="B37" s="149" t="s">
        <v>33</v>
      </c>
      <c r="C37" s="6"/>
      <c r="D37" s="7">
        <v>100</v>
      </c>
      <c r="E37" s="150">
        <v>100</v>
      </c>
      <c r="F37" s="113">
        <v>50</v>
      </c>
      <c r="G37" s="132">
        <v>1</v>
      </c>
      <c r="H37" s="8"/>
      <c r="I37" s="157"/>
      <c r="J37" s="70"/>
      <c r="K37" s="105"/>
      <c r="L37" s="96"/>
      <c r="M37" s="97"/>
    </row>
    <row r="38" spans="1:16" ht="30">
      <c r="A38" s="28" t="s">
        <v>9</v>
      </c>
      <c r="B38" s="149" t="s">
        <v>105</v>
      </c>
      <c r="C38" s="6"/>
      <c r="D38" s="7">
        <v>600</v>
      </c>
      <c r="E38" s="10">
        <v>1164</v>
      </c>
      <c r="F38" s="113">
        <v>50</v>
      </c>
      <c r="G38" s="132">
        <v>1</v>
      </c>
      <c r="H38" s="8"/>
      <c r="I38" s="157"/>
      <c r="J38" s="70"/>
      <c r="K38" s="105"/>
      <c r="L38" s="96"/>
      <c r="M38" s="97"/>
    </row>
    <row r="39" spans="1:16">
      <c r="A39" s="28" t="s">
        <v>34</v>
      </c>
      <c r="B39" s="149"/>
      <c r="C39" s="6"/>
      <c r="D39" s="7"/>
      <c r="E39" s="7"/>
      <c r="F39" s="113"/>
      <c r="G39" s="132"/>
      <c r="H39" s="8"/>
      <c r="I39" s="157"/>
      <c r="J39" s="70"/>
      <c r="K39" s="105"/>
      <c r="L39" s="96"/>
      <c r="M39" s="97"/>
    </row>
    <row r="40" spans="1:16" ht="45">
      <c r="A40" s="27" t="s">
        <v>27</v>
      </c>
      <c r="B40" s="166" t="s">
        <v>101</v>
      </c>
      <c r="C40" s="117"/>
      <c r="D40" s="140">
        <v>42063</v>
      </c>
      <c r="E40" s="140">
        <v>42061</v>
      </c>
      <c r="F40" s="113">
        <v>80</v>
      </c>
      <c r="G40" s="132">
        <v>1</v>
      </c>
      <c r="H40" s="8"/>
      <c r="I40" s="157">
        <v>80</v>
      </c>
      <c r="J40" s="70"/>
      <c r="K40" s="105"/>
      <c r="L40" s="96"/>
      <c r="M40" s="97"/>
    </row>
    <row r="41" spans="1:16" ht="45.75" thickBot="1">
      <c r="A41" s="27" t="s">
        <v>28</v>
      </c>
      <c r="B41" s="166" t="s">
        <v>106</v>
      </c>
      <c r="C41" s="117"/>
      <c r="D41" s="140">
        <v>42124</v>
      </c>
      <c r="E41" s="140">
        <v>42065</v>
      </c>
      <c r="F41" s="113">
        <v>20</v>
      </c>
      <c r="G41" s="132">
        <v>1</v>
      </c>
      <c r="H41" s="8"/>
      <c r="I41" s="157">
        <v>20</v>
      </c>
      <c r="J41" s="70"/>
      <c r="K41" s="105"/>
      <c r="L41" s="96"/>
      <c r="M41" s="97"/>
    </row>
    <row r="42" spans="1:16" ht="15.75" thickBot="1">
      <c r="A42" s="139"/>
      <c r="B42" s="86"/>
      <c r="C42" s="167"/>
      <c r="D42" s="86"/>
      <c r="E42" s="86"/>
      <c r="F42" s="168"/>
      <c r="G42" s="169"/>
      <c r="H42" s="168"/>
      <c r="I42" s="173"/>
      <c r="J42" s="171"/>
      <c r="K42" s="151"/>
      <c r="L42" s="231">
        <f>K36</f>
        <v>100</v>
      </c>
      <c r="M42" s="152"/>
      <c r="N42" s="1">
        <f>C35</f>
        <v>0</v>
      </c>
      <c r="O42" s="1" t="str">
        <f t="shared" ref="O42:O73" si="4">IF(N42&gt;0,LOOKUP(N42,R$3:R$6,S$3:S$6)," ")</f>
        <v xml:space="preserve"> </v>
      </c>
      <c r="P42" s="1" t="str">
        <f t="shared" si="3"/>
        <v xml:space="preserve"> </v>
      </c>
    </row>
    <row r="43" spans="1:16" ht="30">
      <c r="A43" s="105" t="s">
        <v>99</v>
      </c>
      <c r="B43" s="70"/>
      <c r="C43" s="117"/>
      <c r="D43" s="70"/>
      <c r="E43" s="70"/>
      <c r="F43" s="113"/>
      <c r="G43" s="132"/>
      <c r="H43" s="8"/>
      <c r="I43" s="157"/>
      <c r="J43" s="70"/>
      <c r="K43" s="105"/>
      <c r="L43" s="19"/>
      <c r="M43" s="97"/>
      <c r="O43" s="1" t="str">
        <f t="shared" si="4"/>
        <v xml:space="preserve"> </v>
      </c>
      <c r="P43" s="1" t="str">
        <f t="shared" si="3"/>
        <v xml:space="preserve"> </v>
      </c>
    </row>
    <row r="44" spans="1:16" ht="45">
      <c r="A44" s="115">
        <v>1</v>
      </c>
      <c r="B44" s="116" t="s">
        <v>102</v>
      </c>
      <c r="C44" s="117">
        <v>102</v>
      </c>
      <c r="D44" s="70"/>
      <c r="E44" s="70"/>
      <c r="F44" s="113"/>
      <c r="G44" s="132"/>
      <c r="H44" s="8"/>
      <c r="I44" s="157"/>
      <c r="J44" s="70"/>
      <c r="K44" s="83">
        <f>G45*F45+G46*F46</f>
        <v>100</v>
      </c>
      <c r="L44" s="96"/>
      <c r="M44" s="97"/>
      <c r="O44" s="1" t="str">
        <f t="shared" si="4"/>
        <v xml:space="preserve"> </v>
      </c>
      <c r="P44" s="1" t="str">
        <f t="shared" si="3"/>
        <v xml:space="preserve"> </v>
      </c>
    </row>
    <row r="45" spans="1:16">
      <c r="A45" s="28" t="s">
        <v>8</v>
      </c>
      <c r="B45" s="149" t="s">
        <v>33</v>
      </c>
      <c r="C45" s="6"/>
      <c r="D45" s="7">
        <v>100</v>
      </c>
      <c r="E45" s="150">
        <v>100</v>
      </c>
      <c r="F45" s="113">
        <v>50</v>
      </c>
      <c r="G45" s="132">
        <v>1</v>
      </c>
      <c r="H45" s="8"/>
      <c r="I45" s="157"/>
      <c r="J45" s="70"/>
      <c r="K45" s="105"/>
      <c r="L45" s="96"/>
      <c r="M45" s="97"/>
      <c r="O45" s="1" t="str">
        <f t="shared" si="4"/>
        <v xml:space="preserve"> </v>
      </c>
      <c r="P45" s="1" t="str">
        <f t="shared" si="3"/>
        <v xml:space="preserve"> </v>
      </c>
    </row>
    <row r="46" spans="1:16" ht="30">
      <c r="A46" s="28" t="s">
        <v>9</v>
      </c>
      <c r="B46" s="149" t="s">
        <v>100</v>
      </c>
      <c r="C46" s="6"/>
      <c r="D46" s="7">
        <v>200</v>
      </c>
      <c r="E46" s="10">
        <v>289</v>
      </c>
      <c r="F46" s="113">
        <v>50</v>
      </c>
      <c r="G46" s="132">
        <v>1</v>
      </c>
      <c r="H46" s="8"/>
      <c r="I46" s="157"/>
      <c r="J46" s="70"/>
      <c r="K46" s="105"/>
      <c r="L46" s="96"/>
      <c r="M46" s="97"/>
      <c r="O46" s="1" t="str">
        <f t="shared" si="4"/>
        <v xml:space="preserve"> </v>
      </c>
      <c r="P46" s="1" t="str">
        <f t="shared" si="3"/>
        <v xml:space="preserve"> </v>
      </c>
    </row>
    <row r="47" spans="1:16">
      <c r="A47" s="28" t="s">
        <v>34</v>
      </c>
      <c r="B47" s="149"/>
      <c r="C47" s="6"/>
      <c r="D47" s="7"/>
      <c r="E47" s="7"/>
      <c r="F47" s="113"/>
      <c r="G47" s="132"/>
      <c r="H47" s="8"/>
      <c r="I47" s="157"/>
      <c r="J47" s="70"/>
      <c r="K47" s="105"/>
      <c r="L47" s="96"/>
      <c r="M47" s="97"/>
      <c r="O47" s="1" t="str">
        <f t="shared" si="4"/>
        <v xml:space="preserve"> </v>
      </c>
      <c r="P47" s="1" t="str">
        <f t="shared" si="3"/>
        <v xml:space="preserve"> </v>
      </c>
    </row>
    <row r="48" spans="1:16" ht="45.75" thickBot="1">
      <c r="A48" s="27" t="s">
        <v>27</v>
      </c>
      <c r="B48" s="166" t="s">
        <v>101</v>
      </c>
      <c r="C48" s="117"/>
      <c r="D48" s="140">
        <v>42369</v>
      </c>
      <c r="E48" s="140">
        <v>42338</v>
      </c>
      <c r="F48" s="113">
        <v>100</v>
      </c>
      <c r="G48" s="132">
        <v>1</v>
      </c>
      <c r="H48" s="8"/>
      <c r="I48" s="157">
        <v>100</v>
      </c>
      <c r="J48" s="70"/>
      <c r="K48" s="105"/>
      <c r="L48" s="96"/>
      <c r="M48" s="97"/>
      <c r="O48" s="1" t="str">
        <f t="shared" si="4"/>
        <v xml:space="preserve"> </v>
      </c>
      <c r="P48" s="1" t="str">
        <f t="shared" si="3"/>
        <v xml:space="preserve"> </v>
      </c>
    </row>
    <row r="49" spans="1:16" ht="15.75" thickBot="1">
      <c r="A49" s="139"/>
      <c r="B49" s="86"/>
      <c r="C49" s="167"/>
      <c r="D49" s="86"/>
      <c r="E49" s="86"/>
      <c r="F49" s="168"/>
      <c r="G49" s="169"/>
      <c r="H49" s="168"/>
      <c r="I49" s="173"/>
      <c r="J49" s="171"/>
      <c r="K49" s="151"/>
      <c r="L49" s="231">
        <f>K44</f>
        <v>100</v>
      </c>
      <c r="M49" s="152"/>
      <c r="N49" s="1">
        <f>C44</f>
        <v>102</v>
      </c>
      <c r="O49" s="1">
        <f t="shared" si="4"/>
        <v>28</v>
      </c>
      <c r="P49" s="1">
        <f t="shared" si="3"/>
        <v>28</v>
      </c>
    </row>
    <row r="50" spans="1:16" ht="24.95" customHeight="1">
      <c r="A50" s="115" t="s">
        <v>21</v>
      </c>
      <c r="B50" s="116"/>
      <c r="C50" s="117"/>
      <c r="D50" s="70"/>
      <c r="E50" s="70"/>
      <c r="F50" s="113"/>
      <c r="G50" s="132"/>
      <c r="H50" s="8"/>
      <c r="I50" s="157"/>
      <c r="J50" s="70"/>
      <c r="K50" s="105"/>
      <c r="L50" s="19"/>
      <c r="M50" s="97"/>
      <c r="O50" s="1" t="str">
        <f t="shared" si="4"/>
        <v xml:space="preserve"> </v>
      </c>
      <c r="P50" s="1" t="str">
        <f t="shared" si="3"/>
        <v xml:space="preserve"> </v>
      </c>
    </row>
    <row r="51" spans="1:16">
      <c r="A51" s="115">
        <v>1</v>
      </c>
      <c r="B51" s="116" t="s">
        <v>115</v>
      </c>
      <c r="C51" s="117">
        <v>100</v>
      </c>
      <c r="D51" s="70"/>
      <c r="E51" s="70"/>
      <c r="F51" s="113"/>
      <c r="G51" s="132"/>
      <c r="H51" s="8"/>
      <c r="I51" s="157"/>
      <c r="J51" s="70"/>
      <c r="K51" s="83">
        <f>G52*F52+G53*F53</f>
        <v>100</v>
      </c>
      <c r="L51" s="96"/>
      <c r="M51" s="97"/>
      <c r="O51" s="1" t="str">
        <f t="shared" si="4"/>
        <v xml:space="preserve"> </v>
      </c>
      <c r="P51" s="1" t="str">
        <f t="shared" si="3"/>
        <v xml:space="preserve"> </v>
      </c>
    </row>
    <row r="52" spans="1:16">
      <c r="A52" s="28" t="s">
        <v>8</v>
      </c>
      <c r="B52" s="149" t="s">
        <v>33</v>
      </c>
      <c r="C52" s="6"/>
      <c r="D52" s="7">
        <v>100</v>
      </c>
      <c r="E52" s="182">
        <v>100</v>
      </c>
      <c r="F52" s="113">
        <v>100</v>
      </c>
      <c r="G52" s="132">
        <v>1</v>
      </c>
      <c r="H52" s="8"/>
      <c r="I52" s="157"/>
      <c r="J52" s="70"/>
      <c r="K52" s="105"/>
      <c r="L52" s="96"/>
      <c r="M52" s="97"/>
      <c r="O52" s="1" t="str">
        <f t="shared" si="4"/>
        <v xml:space="preserve"> </v>
      </c>
      <c r="P52" s="1" t="str">
        <f t="shared" si="3"/>
        <v xml:space="preserve"> </v>
      </c>
    </row>
    <row r="53" spans="1:16">
      <c r="A53" s="28" t="s">
        <v>34</v>
      </c>
      <c r="B53" s="149"/>
      <c r="C53" s="6"/>
      <c r="D53" s="7"/>
      <c r="E53" s="7"/>
      <c r="F53" s="8"/>
      <c r="G53" s="30"/>
      <c r="H53" s="8"/>
      <c r="I53" s="153"/>
      <c r="J53" s="7"/>
      <c r="K53" s="83"/>
      <c r="L53" s="86"/>
      <c r="M53" s="82"/>
      <c r="O53" s="1" t="str">
        <f t="shared" si="4"/>
        <v xml:space="preserve"> </v>
      </c>
      <c r="P53" s="1" t="str">
        <f t="shared" si="3"/>
        <v xml:space="preserve"> </v>
      </c>
    </row>
    <row r="54" spans="1:16" ht="45.75" thickBot="1">
      <c r="A54" s="27" t="s">
        <v>27</v>
      </c>
      <c r="B54" s="183" t="s">
        <v>116</v>
      </c>
      <c r="C54" s="117"/>
      <c r="D54" s="140">
        <v>42369</v>
      </c>
      <c r="E54" s="140">
        <v>42347</v>
      </c>
      <c r="F54" s="113">
        <v>100</v>
      </c>
      <c r="G54" s="132">
        <v>1</v>
      </c>
      <c r="H54" s="8"/>
      <c r="I54" s="157">
        <v>100</v>
      </c>
      <c r="J54" s="70"/>
      <c r="K54" s="105"/>
      <c r="L54" s="96"/>
      <c r="M54" s="97"/>
      <c r="O54" s="1" t="str">
        <f t="shared" si="4"/>
        <v xml:space="preserve"> </v>
      </c>
      <c r="P54" s="1" t="str">
        <f t="shared" si="3"/>
        <v xml:space="preserve"> </v>
      </c>
    </row>
    <row r="55" spans="1:16" ht="15.75" thickBot="1">
      <c r="A55" s="139"/>
      <c r="B55" s="178"/>
      <c r="C55" s="167"/>
      <c r="D55" s="86"/>
      <c r="E55" s="86"/>
      <c r="F55" s="168"/>
      <c r="G55" s="169"/>
      <c r="H55" s="168"/>
      <c r="I55" s="173"/>
      <c r="J55" s="171"/>
      <c r="K55" s="151"/>
      <c r="L55" s="231">
        <f>K51</f>
        <v>100</v>
      </c>
      <c r="M55" s="152"/>
      <c r="N55" s="1">
        <f>C51</f>
        <v>100</v>
      </c>
      <c r="O55" s="1">
        <f t="shared" si="4"/>
        <v>7</v>
      </c>
      <c r="P55" s="1">
        <f t="shared" ref="P55:P67" si="5">IF(N55&gt;0,L55*O55/100," ")</f>
        <v>7</v>
      </c>
    </row>
    <row r="56" spans="1:16" ht="60">
      <c r="A56" s="115">
        <v>2</v>
      </c>
      <c r="B56" s="116" t="s">
        <v>117</v>
      </c>
      <c r="C56" s="117">
        <v>100</v>
      </c>
      <c r="D56" s="70"/>
      <c r="E56" s="70"/>
      <c r="F56" s="113"/>
      <c r="G56" s="132"/>
      <c r="H56" s="8"/>
      <c r="I56" s="157"/>
      <c r="J56" s="70"/>
      <c r="K56" s="83">
        <f>G57*F57+G58*F58</f>
        <v>100</v>
      </c>
      <c r="L56" s="19"/>
      <c r="M56" s="97"/>
      <c r="O56" s="1" t="str">
        <f t="shared" si="4"/>
        <v xml:space="preserve"> </v>
      </c>
      <c r="P56" s="1" t="str">
        <f t="shared" si="5"/>
        <v xml:space="preserve"> </v>
      </c>
    </row>
    <row r="57" spans="1:16">
      <c r="A57" s="28" t="s">
        <v>8</v>
      </c>
      <c r="B57" s="183" t="s">
        <v>33</v>
      </c>
      <c r="C57" s="117"/>
      <c r="D57" s="70">
        <v>100</v>
      </c>
      <c r="E57" s="295">
        <v>100</v>
      </c>
      <c r="F57" s="113">
        <v>100</v>
      </c>
      <c r="G57" s="132">
        <v>1</v>
      </c>
      <c r="H57" s="8"/>
      <c r="I57" s="157"/>
      <c r="J57" s="70"/>
      <c r="K57" s="105"/>
      <c r="L57" s="96"/>
      <c r="M57" s="97"/>
      <c r="O57" s="1" t="str">
        <f t="shared" si="4"/>
        <v xml:space="preserve"> </v>
      </c>
      <c r="P57" s="1" t="str">
        <f t="shared" si="5"/>
        <v xml:space="preserve"> </v>
      </c>
    </row>
    <row r="58" spans="1:16">
      <c r="A58" s="28" t="s">
        <v>34</v>
      </c>
      <c r="B58" s="116"/>
      <c r="C58" s="117"/>
      <c r="D58" s="70"/>
      <c r="E58" s="70"/>
      <c r="F58" s="113"/>
      <c r="G58" s="132"/>
      <c r="H58" s="8"/>
      <c r="I58" s="157"/>
      <c r="J58" s="70"/>
      <c r="K58" s="105"/>
      <c r="L58" s="96"/>
      <c r="M58" s="97"/>
      <c r="O58" s="1" t="str">
        <f t="shared" si="4"/>
        <v xml:space="preserve"> </v>
      </c>
      <c r="P58" s="1" t="str">
        <f t="shared" si="5"/>
        <v xml:space="preserve"> </v>
      </c>
    </row>
    <row r="59" spans="1:16" ht="45.75" thickBot="1">
      <c r="A59" s="27" t="s">
        <v>27</v>
      </c>
      <c r="B59" s="183" t="s">
        <v>118</v>
      </c>
      <c r="C59" s="117"/>
      <c r="D59" s="140">
        <v>42369</v>
      </c>
      <c r="E59" s="140">
        <v>42369</v>
      </c>
      <c r="F59" s="113">
        <v>100</v>
      </c>
      <c r="G59" s="132">
        <v>1</v>
      </c>
      <c r="H59" s="8"/>
      <c r="I59" s="157">
        <v>100</v>
      </c>
      <c r="J59" s="70"/>
      <c r="K59" s="105"/>
      <c r="L59" s="96"/>
      <c r="M59" s="97"/>
      <c r="O59" s="1" t="str">
        <f t="shared" si="4"/>
        <v xml:space="preserve"> </v>
      </c>
      <c r="P59" s="1" t="str">
        <f t="shared" si="5"/>
        <v xml:space="preserve"> </v>
      </c>
    </row>
    <row r="60" spans="1:16" ht="15.75" thickBot="1">
      <c r="A60" s="139"/>
      <c r="B60" s="178"/>
      <c r="C60" s="167"/>
      <c r="D60" s="86"/>
      <c r="E60" s="86"/>
      <c r="F60" s="168"/>
      <c r="G60" s="169"/>
      <c r="H60" s="168"/>
      <c r="I60" s="173"/>
      <c r="J60" s="171"/>
      <c r="K60" s="151"/>
      <c r="L60" s="231">
        <f>K56</f>
        <v>100</v>
      </c>
      <c r="M60" s="152"/>
      <c r="N60" s="1">
        <f>C56</f>
        <v>100</v>
      </c>
      <c r="O60" s="1">
        <f t="shared" si="4"/>
        <v>7</v>
      </c>
      <c r="P60" s="1">
        <f t="shared" si="5"/>
        <v>7</v>
      </c>
    </row>
    <row r="61" spans="1:16" ht="30">
      <c r="A61" s="115">
        <v>3</v>
      </c>
      <c r="B61" s="116" t="s">
        <v>113</v>
      </c>
      <c r="C61" s="117">
        <v>100</v>
      </c>
      <c r="D61" s="70"/>
      <c r="E61" s="70"/>
      <c r="F61" s="113"/>
      <c r="G61" s="132"/>
      <c r="H61" s="8"/>
      <c r="I61" s="157"/>
      <c r="J61" s="70"/>
      <c r="K61" s="83">
        <f>G62*F62+G63*F63</f>
        <v>80</v>
      </c>
      <c r="L61" s="19"/>
      <c r="M61" s="97"/>
      <c r="O61" s="1" t="str">
        <f t="shared" si="4"/>
        <v xml:space="preserve"> </v>
      </c>
      <c r="P61" s="1" t="str">
        <f t="shared" si="5"/>
        <v xml:space="preserve"> </v>
      </c>
    </row>
    <row r="62" spans="1:16">
      <c r="A62" s="28" t="s">
        <v>8</v>
      </c>
      <c r="B62" s="149" t="s">
        <v>33</v>
      </c>
      <c r="C62" s="6"/>
      <c r="D62" s="7">
        <v>100</v>
      </c>
      <c r="E62" s="150">
        <f>SUM(I64:I65)</f>
        <v>80</v>
      </c>
      <c r="F62" s="113">
        <v>100</v>
      </c>
      <c r="G62" s="132">
        <v>0.8</v>
      </c>
      <c r="H62" s="8"/>
      <c r="I62" s="157"/>
      <c r="J62" s="70"/>
      <c r="K62" s="105"/>
      <c r="L62" s="7"/>
      <c r="M62" s="97"/>
      <c r="O62" s="1" t="str">
        <f t="shared" si="4"/>
        <v xml:space="preserve"> </v>
      </c>
      <c r="P62" s="1" t="str">
        <f t="shared" si="5"/>
        <v xml:space="preserve"> </v>
      </c>
    </row>
    <row r="63" spans="1:16">
      <c r="A63" s="28" t="s">
        <v>34</v>
      </c>
      <c r="B63" s="39"/>
      <c r="C63" s="6"/>
      <c r="D63" s="7"/>
      <c r="E63" s="7"/>
      <c r="F63" s="8"/>
      <c r="G63" s="30"/>
      <c r="H63" s="8"/>
      <c r="I63" s="153"/>
      <c r="J63" s="7"/>
      <c r="K63" s="83"/>
      <c r="L63" s="7"/>
      <c r="M63" s="82"/>
      <c r="O63" s="1" t="str">
        <f t="shared" si="4"/>
        <v xml:space="preserve"> </v>
      </c>
      <c r="P63" s="1" t="str">
        <f t="shared" si="5"/>
        <v xml:space="preserve"> </v>
      </c>
    </row>
    <row r="64" spans="1:16" ht="30">
      <c r="A64" s="27" t="s">
        <v>27</v>
      </c>
      <c r="B64" s="183" t="s">
        <v>114</v>
      </c>
      <c r="C64" s="117"/>
      <c r="D64" s="140">
        <v>42155</v>
      </c>
      <c r="E64" s="140" t="s">
        <v>198</v>
      </c>
      <c r="F64" s="113">
        <v>20</v>
      </c>
      <c r="G64" s="132">
        <v>0</v>
      </c>
      <c r="H64" s="8"/>
      <c r="I64" s="157">
        <v>0</v>
      </c>
      <c r="J64" s="70"/>
      <c r="K64" s="105"/>
      <c r="L64" s="96"/>
      <c r="M64" s="97"/>
      <c r="O64" s="1" t="str">
        <f t="shared" si="4"/>
        <v xml:space="preserve"> </v>
      </c>
      <c r="P64" s="1" t="str">
        <f t="shared" si="5"/>
        <v xml:space="preserve"> </v>
      </c>
    </row>
    <row r="65" spans="1:16" ht="15.75" thickBot="1">
      <c r="A65" s="27" t="s">
        <v>28</v>
      </c>
      <c r="B65" s="183" t="s">
        <v>35</v>
      </c>
      <c r="C65" s="117"/>
      <c r="D65" s="140">
        <v>42185</v>
      </c>
      <c r="E65" s="140">
        <v>42175</v>
      </c>
      <c r="F65" s="113">
        <v>80</v>
      </c>
      <c r="G65" s="132">
        <v>1</v>
      </c>
      <c r="H65" s="8"/>
      <c r="I65" s="157">
        <v>80</v>
      </c>
      <c r="J65" s="70"/>
      <c r="K65" s="105"/>
      <c r="L65" s="96"/>
      <c r="M65" s="97"/>
      <c r="O65" s="1" t="str">
        <f t="shared" si="4"/>
        <v xml:space="preserve"> </v>
      </c>
      <c r="P65" s="1" t="str">
        <f t="shared" si="5"/>
        <v xml:space="preserve"> </v>
      </c>
    </row>
    <row r="66" spans="1:16" ht="15.75" thickBot="1">
      <c r="A66" s="139"/>
      <c r="B66" s="178"/>
      <c r="C66" s="167"/>
      <c r="D66" s="86"/>
      <c r="E66" s="86"/>
      <c r="F66" s="168"/>
      <c r="G66" s="169"/>
      <c r="H66" s="168"/>
      <c r="I66" s="173"/>
      <c r="J66" s="171"/>
      <c r="K66" s="151"/>
      <c r="L66" s="231">
        <f>K61</f>
        <v>80</v>
      </c>
      <c r="M66" s="152"/>
      <c r="N66" s="1">
        <f>C61</f>
        <v>100</v>
      </c>
      <c r="O66" s="1">
        <f t="shared" si="4"/>
        <v>7</v>
      </c>
      <c r="P66" s="1">
        <f t="shared" si="5"/>
        <v>5.6</v>
      </c>
    </row>
    <row r="67" spans="1:16" ht="28.5" customHeight="1">
      <c r="A67" s="28" t="s">
        <v>22</v>
      </c>
      <c r="B67" s="122"/>
      <c r="C67" s="117"/>
      <c r="D67" s="70"/>
      <c r="E67" s="70"/>
      <c r="F67" s="113"/>
      <c r="G67" s="132"/>
      <c r="H67" s="8"/>
      <c r="I67" s="157"/>
      <c r="J67" s="70"/>
      <c r="K67" s="105"/>
      <c r="L67" s="19"/>
      <c r="M67" s="97"/>
      <c r="O67" s="1" t="str">
        <f t="shared" si="4"/>
        <v xml:space="preserve"> </v>
      </c>
      <c r="P67" s="1" t="str">
        <f t="shared" si="5"/>
        <v xml:space="preserve"> </v>
      </c>
    </row>
    <row r="68" spans="1:16" ht="30">
      <c r="A68" s="115">
        <v>1</v>
      </c>
      <c r="B68" s="116" t="s">
        <v>120</v>
      </c>
      <c r="C68" s="117">
        <v>102</v>
      </c>
      <c r="D68" s="70"/>
      <c r="E68" s="70"/>
      <c r="F68" s="113"/>
      <c r="G68" s="132"/>
      <c r="H68" s="8"/>
      <c r="I68" s="157"/>
      <c r="J68" s="70"/>
      <c r="K68" s="351">
        <f>E69</f>
        <v>100</v>
      </c>
      <c r="L68" s="7"/>
      <c r="M68" s="97"/>
      <c r="O68" s="1" t="str">
        <f t="shared" si="4"/>
        <v xml:space="preserve"> </v>
      </c>
      <c r="P68" s="1" t="str">
        <f t="shared" ref="P68:P73" si="6">IF(N68&gt;0,L68*O68/100," ")</f>
        <v xml:space="preserve"> </v>
      </c>
    </row>
    <row r="69" spans="1:16">
      <c r="A69" s="28" t="s">
        <v>8</v>
      </c>
      <c r="B69" s="149" t="s">
        <v>33</v>
      </c>
      <c r="C69" s="6"/>
      <c r="D69" s="7">
        <v>100</v>
      </c>
      <c r="E69" s="150">
        <v>100</v>
      </c>
      <c r="F69" s="113">
        <v>50</v>
      </c>
      <c r="G69" s="132">
        <v>1</v>
      </c>
      <c r="H69" s="8"/>
      <c r="I69" s="157"/>
      <c r="J69" s="70"/>
      <c r="K69" s="105"/>
      <c r="L69" s="7"/>
      <c r="M69" s="97"/>
      <c r="O69" s="1" t="str">
        <f t="shared" si="4"/>
        <v xml:space="preserve"> </v>
      </c>
      <c r="P69" s="1" t="str">
        <f t="shared" si="6"/>
        <v xml:space="preserve"> </v>
      </c>
    </row>
    <row r="70" spans="1:16" ht="30">
      <c r="A70" s="28" t="s">
        <v>9</v>
      </c>
      <c r="B70" s="149" t="s">
        <v>119</v>
      </c>
      <c r="C70" s="6"/>
      <c r="D70" s="7">
        <v>10</v>
      </c>
      <c r="E70" s="10">
        <v>10</v>
      </c>
      <c r="F70" s="113">
        <v>50</v>
      </c>
      <c r="G70" s="132">
        <v>1</v>
      </c>
      <c r="H70" s="8"/>
      <c r="I70" s="157"/>
      <c r="J70" s="70"/>
      <c r="K70" s="105"/>
      <c r="L70" s="7"/>
      <c r="M70" s="97"/>
      <c r="O70" s="1" t="str">
        <f t="shared" si="4"/>
        <v xml:space="preserve"> </v>
      </c>
      <c r="P70" s="1" t="str">
        <f t="shared" si="6"/>
        <v xml:space="preserve"> </v>
      </c>
    </row>
    <row r="71" spans="1:16">
      <c r="A71" s="28" t="s">
        <v>34</v>
      </c>
      <c r="B71" s="116"/>
      <c r="C71" s="117"/>
      <c r="D71" s="70"/>
      <c r="E71" s="70"/>
      <c r="F71" s="113"/>
      <c r="G71" s="132"/>
      <c r="H71" s="8"/>
      <c r="I71" s="157"/>
      <c r="J71" s="70"/>
      <c r="K71" s="105"/>
      <c r="L71" s="7"/>
      <c r="M71" s="97"/>
      <c r="O71" s="1" t="str">
        <f t="shared" si="4"/>
        <v xml:space="preserve"> </v>
      </c>
      <c r="P71" s="1" t="str">
        <f t="shared" si="6"/>
        <v xml:space="preserve"> </v>
      </c>
    </row>
    <row r="72" spans="1:16" ht="30.75" thickBot="1">
      <c r="A72" s="27" t="s">
        <v>27</v>
      </c>
      <c r="B72" s="184" t="s">
        <v>37</v>
      </c>
      <c r="C72" s="117"/>
      <c r="D72" s="140">
        <v>42216</v>
      </c>
      <c r="E72" s="140">
        <v>42216</v>
      </c>
      <c r="F72" s="113">
        <v>100</v>
      </c>
      <c r="G72" s="132">
        <v>1</v>
      </c>
      <c r="H72" s="8"/>
      <c r="I72" s="157">
        <v>100</v>
      </c>
      <c r="J72" s="70"/>
      <c r="K72" s="105"/>
      <c r="L72" s="96"/>
      <c r="M72" s="97"/>
      <c r="O72" s="1" t="str">
        <f t="shared" si="4"/>
        <v xml:space="preserve"> </v>
      </c>
      <c r="P72" s="1" t="str">
        <f t="shared" si="6"/>
        <v xml:space="preserve"> </v>
      </c>
    </row>
    <row r="73" spans="1:16" ht="15.75" thickBot="1">
      <c r="A73" s="185"/>
      <c r="B73" s="147"/>
      <c r="C73" s="186"/>
      <c r="D73" s="187"/>
      <c r="E73" s="187"/>
      <c r="F73" s="188"/>
      <c r="G73" s="189"/>
      <c r="H73" s="188"/>
      <c r="I73" s="179"/>
      <c r="J73" s="180"/>
      <c r="K73" s="181"/>
      <c r="L73" s="231">
        <f>K68</f>
        <v>100</v>
      </c>
      <c r="M73" s="180"/>
      <c r="N73" s="1">
        <f>C68</f>
        <v>102</v>
      </c>
      <c r="O73" s="1">
        <f t="shared" si="4"/>
        <v>28</v>
      </c>
      <c r="P73" s="1">
        <f t="shared" si="6"/>
        <v>28</v>
      </c>
    </row>
    <row r="74" spans="1:16" ht="16.5" thickBot="1">
      <c r="I74" s="154"/>
      <c r="J74" s="17" t="s">
        <v>15</v>
      </c>
      <c r="K74" s="93"/>
      <c r="L74" s="102">
        <f>(P74/O74)*100</f>
        <v>99.047619047619037</v>
      </c>
      <c r="M74" s="35"/>
      <c r="O74" s="1">
        <f>SUM(O3:O73)</f>
        <v>147</v>
      </c>
      <c r="P74" s="1">
        <f>SUM(P3:P73)</f>
        <v>145.6</v>
      </c>
    </row>
  </sheetData>
  <mergeCells count="1">
    <mergeCell ref="K1:M1"/>
  </mergeCells>
  <phoneticPr fontId="0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C7:C14"/>
  <sheetViews>
    <sheetView zoomScaleNormal="100" workbookViewId="0">
      <selection activeCell="C14" sqref="C14"/>
    </sheetView>
  </sheetViews>
  <sheetFormatPr defaultRowHeight="15"/>
  <cols>
    <col min="3" max="3" width="75.28515625" customWidth="1"/>
  </cols>
  <sheetData>
    <row r="7" spans="3:3" ht="15.75" thickBot="1"/>
    <row r="8" spans="3:3" ht="22.5" customHeight="1" thickBot="1">
      <c r="C8" s="279" t="s">
        <v>43</v>
      </c>
    </row>
    <row r="9" spans="3:3" ht="23.25" customHeight="1" thickBot="1">
      <c r="C9" s="280" t="s">
        <v>44</v>
      </c>
    </row>
    <row r="10" spans="3:3" ht="16.5">
      <c r="C10" s="282"/>
    </row>
    <row r="11" spans="3:3" ht="16.5">
      <c r="C11" s="282"/>
    </row>
    <row r="12" spans="3:3" ht="16.5">
      <c r="C12" s="282"/>
    </row>
    <row r="13" spans="3:3" ht="16.5">
      <c r="C13" s="282"/>
    </row>
    <row r="14" spans="3:3" ht="16.5">
      <c r="C14" s="396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2"/>
  <sheetViews>
    <sheetView zoomScale="95" zoomScaleNormal="85" workbookViewId="0">
      <pane xSplit="1" ySplit="2" topLeftCell="B3" activePane="bottomRight" state="frozen"/>
      <selection activeCell="F28" sqref="F28"/>
      <selection pane="topRight" activeCell="F28" sqref="F28"/>
      <selection pane="bottomLeft" activeCell="F28" sqref="F28"/>
      <selection pane="bottomRight" activeCell="J21" sqref="J21"/>
    </sheetView>
  </sheetViews>
  <sheetFormatPr defaultRowHeight="15"/>
  <cols>
    <col min="1" max="1" width="18.140625" style="35" bestFit="1" customWidth="1"/>
    <col min="2" max="2" width="29" style="2" customWidth="1"/>
    <col min="3" max="3" width="5.85546875" style="35" customWidth="1"/>
    <col min="4" max="4" width="11.7109375" style="36" customWidth="1"/>
    <col min="5" max="5" width="10.85546875" style="36" customWidth="1"/>
    <col min="6" max="6" width="7.5703125" style="35" bestFit="1" customWidth="1"/>
    <col min="7" max="7" width="11.5703125" style="120" bestFit="1" customWidth="1"/>
    <col min="8" max="8" width="9.140625" style="1"/>
    <col min="9" max="9" width="11.5703125" style="120" bestFit="1" customWidth="1"/>
    <col min="10" max="10" width="20.5703125" style="2" customWidth="1"/>
    <col min="11" max="11" width="10.7109375" style="1" bestFit="1" customWidth="1"/>
    <col min="12" max="12" width="12.85546875" style="35" customWidth="1"/>
    <col min="13" max="13" width="5.7109375" style="35" customWidth="1"/>
    <col min="14" max="14" width="0" style="35" hidden="1" customWidth="1"/>
    <col min="15" max="19" width="0" style="1" hidden="1" customWidth="1"/>
    <col min="20" max="16384" width="9.140625" style="1"/>
  </cols>
  <sheetData>
    <row r="1" spans="1:19" s="32" customFormat="1" ht="36" customHeight="1" thickBot="1">
      <c r="A1" s="17" t="s">
        <v>69</v>
      </c>
      <c r="B1" s="271"/>
      <c r="C1" s="33"/>
      <c r="D1" s="33"/>
      <c r="E1" s="33"/>
      <c r="F1" s="33"/>
      <c r="G1" s="34"/>
      <c r="H1" s="33"/>
      <c r="I1" s="34"/>
      <c r="J1" s="33"/>
      <c r="K1" s="423" t="s">
        <v>11</v>
      </c>
      <c r="L1" s="424"/>
      <c r="M1" s="425"/>
      <c r="N1" s="13"/>
      <c r="O1" s="33"/>
      <c r="P1" s="33"/>
      <c r="Q1" s="33"/>
      <c r="R1" s="33"/>
      <c r="S1" s="33"/>
    </row>
    <row r="2" spans="1:19" s="32" customFormat="1" ht="60.75" thickBot="1">
      <c r="A2" s="45" t="s">
        <v>24</v>
      </c>
      <c r="B2" s="45" t="s">
        <v>4</v>
      </c>
      <c r="C2" s="45" t="s">
        <v>2</v>
      </c>
      <c r="D2" s="45" t="s">
        <v>0</v>
      </c>
      <c r="E2" s="45" t="s">
        <v>1</v>
      </c>
      <c r="F2" s="45" t="s">
        <v>19</v>
      </c>
      <c r="G2" s="91" t="s">
        <v>3</v>
      </c>
      <c r="H2" s="45" t="s">
        <v>7</v>
      </c>
      <c r="I2" s="91" t="s">
        <v>3</v>
      </c>
      <c r="J2" s="91" t="s">
        <v>6</v>
      </c>
      <c r="K2" s="90" t="s">
        <v>17</v>
      </c>
      <c r="L2" s="41" t="s">
        <v>16</v>
      </c>
      <c r="M2" s="92"/>
      <c r="N2" s="13"/>
      <c r="O2" s="1"/>
      <c r="P2" s="1"/>
      <c r="Q2" s="1"/>
      <c r="R2" s="246" t="s">
        <v>38</v>
      </c>
      <c r="S2" s="247" t="s">
        <v>39</v>
      </c>
    </row>
    <row r="3" spans="1:19" s="65" customFormat="1" ht="27.75" customHeight="1">
      <c r="A3" s="22" t="s">
        <v>23</v>
      </c>
      <c r="B3" s="23"/>
      <c r="C3" s="31"/>
      <c r="D3" s="25"/>
      <c r="E3" s="25"/>
      <c r="F3" s="24"/>
      <c r="G3" s="118"/>
      <c r="H3" s="63"/>
      <c r="I3" s="118"/>
      <c r="J3" s="64"/>
      <c r="K3" s="78"/>
      <c r="L3" s="87"/>
      <c r="M3" s="80"/>
      <c r="N3" s="18"/>
      <c r="O3" s="1" t="str">
        <f>IF(N3&gt;0,LOOKUP(N3,R$3:R$9,S$3:S$9)," ")</f>
        <v xml:space="preserve"> </v>
      </c>
      <c r="P3" s="1" t="str">
        <f>IF(N3&gt;0,L3*O3/100," ")</f>
        <v xml:space="preserve"> </v>
      </c>
      <c r="Q3" s="1"/>
      <c r="R3" s="240">
        <v>100</v>
      </c>
      <c r="S3" s="241">
        <v>7</v>
      </c>
    </row>
    <row r="4" spans="1:19" s="65" customFormat="1" ht="53.25" customHeight="1">
      <c r="A4" s="48">
        <v>1</v>
      </c>
      <c r="B4" s="49" t="s">
        <v>151</v>
      </c>
      <c r="C4" s="111">
        <v>100</v>
      </c>
      <c r="D4" s="44"/>
      <c r="E4" s="44"/>
      <c r="F4" s="43"/>
      <c r="G4" s="133"/>
      <c r="H4" s="103"/>
      <c r="I4" s="133"/>
      <c r="J4" s="53"/>
      <c r="K4" s="107">
        <f>G5*F5+G6*F6</f>
        <v>100</v>
      </c>
      <c r="L4" s="100"/>
      <c r="M4" s="101"/>
      <c r="N4" s="18"/>
      <c r="O4" s="1" t="str">
        <f>IF(N4&gt;0,LOOKUP(N4,R$3:R$9,S$3:S$9)," ")</f>
        <v xml:space="preserve"> </v>
      </c>
      <c r="P4" s="1" t="str">
        <f t="shared" ref="P4:P39" si="0">IF(N4&gt;0,L4*O4/100," ")</f>
        <v xml:space="preserve"> </v>
      </c>
      <c r="Q4" s="1"/>
      <c r="R4" s="242">
        <v>101</v>
      </c>
      <c r="S4" s="243">
        <v>14</v>
      </c>
    </row>
    <row r="5" spans="1:19" s="65" customFormat="1">
      <c r="A5" s="28" t="s">
        <v>8</v>
      </c>
      <c r="B5" s="149" t="s">
        <v>33</v>
      </c>
      <c r="C5" s="6"/>
      <c r="D5" s="44">
        <v>100</v>
      </c>
      <c r="E5" s="196">
        <f>SUM(I8:I9)</f>
        <v>100</v>
      </c>
      <c r="F5" s="43">
        <v>50</v>
      </c>
      <c r="G5" s="133">
        <v>1</v>
      </c>
      <c r="H5" s="103"/>
      <c r="I5" s="133"/>
      <c r="J5" s="53"/>
      <c r="K5" s="107"/>
      <c r="L5" s="100"/>
      <c r="M5" s="101"/>
      <c r="N5" s="18"/>
      <c r="O5" s="1" t="str">
        <f>IF(N5&gt;0,LOOKUP(N5,R$3:R$9,S$3:S$9)," ")</f>
        <v xml:space="preserve"> </v>
      </c>
      <c r="P5" s="1" t="str">
        <f t="shared" si="0"/>
        <v xml:space="preserve"> </v>
      </c>
      <c r="Q5" s="1"/>
      <c r="R5" s="242">
        <v>102</v>
      </c>
      <c r="S5" s="243">
        <v>28</v>
      </c>
    </row>
    <row r="6" spans="1:19" s="65" customFormat="1">
      <c r="A6" s="28" t="s">
        <v>9</v>
      </c>
      <c r="B6" s="149" t="s">
        <v>152</v>
      </c>
      <c r="C6" s="6"/>
      <c r="D6" s="44">
        <v>900</v>
      </c>
      <c r="E6" s="196">
        <v>949</v>
      </c>
      <c r="F6" s="43">
        <v>50</v>
      </c>
      <c r="G6" s="133">
        <v>1</v>
      </c>
      <c r="H6" s="103"/>
      <c r="I6" s="133"/>
      <c r="J6" s="53"/>
      <c r="K6" s="83"/>
      <c r="L6" s="100"/>
      <c r="M6" s="101"/>
      <c r="N6" s="18"/>
      <c r="O6" s="1"/>
      <c r="P6" s="1"/>
      <c r="Q6" s="1"/>
      <c r="R6" s="242"/>
      <c r="S6" s="243"/>
    </row>
    <row r="7" spans="1:19" s="65" customFormat="1">
      <c r="A7" s="28" t="s">
        <v>34</v>
      </c>
      <c r="B7" s="149"/>
      <c r="C7" s="6"/>
      <c r="D7" s="44"/>
      <c r="E7" s="44"/>
      <c r="F7" s="43"/>
      <c r="G7" s="133"/>
      <c r="H7" s="103"/>
      <c r="I7" s="133"/>
      <c r="J7" s="53"/>
      <c r="K7" s="107"/>
      <c r="L7" s="100"/>
      <c r="M7" s="101"/>
      <c r="N7" s="18"/>
      <c r="O7" s="1" t="str">
        <f>IF(N7&gt;0,LOOKUP(N7,R$3:R$9,S$3:S$9)," ")</f>
        <v xml:space="preserve"> </v>
      </c>
      <c r="P7" s="1" t="str">
        <f t="shared" si="0"/>
        <v xml:space="preserve"> </v>
      </c>
      <c r="Q7" s="1"/>
      <c r="R7" s="242">
        <v>103</v>
      </c>
      <c r="S7" s="243">
        <v>35</v>
      </c>
    </row>
    <row r="8" spans="1:19" s="65" customFormat="1" ht="37.5" customHeight="1">
      <c r="A8" s="27" t="s">
        <v>27</v>
      </c>
      <c r="B8" s="59" t="s">
        <v>153</v>
      </c>
      <c r="C8" s="8"/>
      <c r="D8" s="11">
        <v>42178</v>
      </c>
      <c r="E8" s="11">
        <v>42178</v>
      </c>
      <c r="F8" s="165">
        <v>70</v>
      </c>
      <c r="G8" s="119"/>
      <c r="H8" s="60"/>
      <c r="I8" s="161">
        <v>70</v>
      </c>
      <c r="J8" s="59"/>
      <c r="K8" s="81"/>
      <c r="L8" s="86"/>
      <c r="M8" s="82"/>
      <c r="N8" s="18"/>
      <c r="O8" s="1" t="str">
        <f>IF(N8&gt;0,LOOKUP(N8,R$3:R$9,S$3:S$9)," ")</f>
        <v xml:space="preserve"> </v>
      </c>
      <c r="P8" s="1" t="str">
        <f t="shared" si="0"/>
        <v xml:space="preserve"> </v>
      </c>
      <c r="Q8" s="1"/>
      <c r="R8" s="242">
        <v>105</v>
      </c>
      <c r="S8" s="243">
        <v>56</v>
      </c>
    </row>
    <row r="9" spans="1:19" s="65" customFormat="1" ht="30.75" thickBot="1">
      <c r="A9" s="27" t="s">
        <v>28</v>
      </c>
      <c r="B9" s="59" t="s">
        <v>154</v>
      </c>
      <c r="C9" s="8"/>
      <c r="D9" s="11">
        <v>42369</v>
      </c>
      <c r="E9" s="11">
        <v>42369</v>
      </c>
      <c r="F9" s="165">
        <v>30</v>
      </c>
      <c r="G9" s="119"/>
      <c r="H9" s="60"/>
      <c r="I9" s="161">
        <v>30</v>
      </c>
      <c r="J9" s="59"/>
      <c r="K9" s="81"/>
      <c r="L9" s="86"/>
      <c r="M9" s="82"/>
      <c r="N9" s="18"/>
      <c r="O9" s="1" t="str">
        <f>IF(N9&gt;0,LOOKUP(N9,R$3:R$9,S$3:S$9)," ")</f>
        <v xml:space="preserve"> </v>
      </c>
      <c r="P9" s="1" t="str">
        <f t="shared" si="0"/>
        <v xml:space="preserve"> </v>
      </c>
      <c r="Q9" s="1"/>
      <c r="R9" s="244">
        <v>106</v>
      </c>
      <c r="S9" s="245">
        <v>70</v>
      </c>
    </row>
    <row r="10" spans="1:19" s="65" customFormat="1" ht="15.75" thickBot="1">
      <c r="A10" s="139"/>
      <c r="B10" s="158"/>
      <c r="C10" s="168"/>
      <c r="D10" s="272"/>
      <c r="E10" s="141"/>
      <c r="F10" s="223"/>
      <c r="G10" s="221"/>
      <c r="H10" s="222"/>
      <c r="I10" s="170"/>
      <c r="J10" s="192"/>
      <c r="K10" s="172"/>
      <c r="L10" s="17">
        <f>K4</f>
        <v>100</v>
      </c>
      <c r="M10" s="171"/>
      <c r="N10" s="18">
        <f>C4</f>
        <v>100</v>
      </c>
      <c r="O10" s="1">
        <f>IF(N10&gt;0,LOOKUP(N10,R$3:R$9,S$3:S$9)," ")</f>
        <v>7</v>
      </c>
      <c r="P10" s="1">
        <f>IF(N10&gt;0,L10*O10/100," ")</f>
        <v>7</v>
      </c>
      <c r="Q10" s="1"/>
      <c r="R10" s="1"/>
      <c r="S10" s="1"/>
    </row>
    <row r="11" spans="1:19" s="65" customFormat="1" ht="30">
      <c r="A11" s="172" t="s">
        <v>155</v>
      </c>
      <c r="B11" s="59"/>
      <c r="C11" s="8"/>
      <c r="D11" s="220"/>
      <c r="E11" s="11"/>
      <c r="F11" s="318"/>
      <c r="G11" s="119"/>
      <c r="H11" s="60"/>
      <c r="I11" s="226"/>
      <c r="J11" s="158"/>
      <c r="K11" s="172"/>
      <c r="L11" s="23"/>
      <c r="M11" s="171"/>
      <c r="N11" s="18"/>
      <c r="O11" s="1"/>
      <c r="P11" s="1"/>
      <c r="Q11" s="1"/>
      <c r="R11" s="1"/>
      <c r="S11" s="1"/>
    </row>
    <row r="12" spans="1:19" s="65" customFormat="1" ht="45">
      <c r="A12" s="28">
        <v>2</v>
      </c>
      <c r="B12" s="39" t="s">
        <v>156</v>
      </c>
      <c r="C12" s="6">
        <v>102</v>
      </c>
      <c r="D12" s="7"/>
      <c r="E12" s="7"/>
      <c r="F12" s="8"/>
      <c r="G12" s="119"/>
      <c r="H12" s="60"/>
      <c r="I12" s="161"/>
      <c r="J12" s="59"/>
      <c r="K12" s="107">
        <f>G13*F13+G14*F14</f>
        <v>100</v>
      </c>
      <c r="L12" s="100"/>
      <c r="M12" s="82"/>
      <c r="N12" s="18"/>
      <c r="O12" s="1" t="str">
        <f t="shared" ref="O12:O18" si="1">IF(N12&gt;0,LOOKUP(N12,R$3:R$9,S$3:S$9)," ")</f>
        <v xml:space="preserve"> </v>
      </c>
      <c r="P12" s="1" t="str">
        <f t="shared" si="0"/>
        <v xml:space="preserve"> </v>
      </c>
      <c r="Q12" s="1"/>
      <c r="R12" s="1"/>
      <c r="S12" s="1"/>
    </row>
    <row r="13" spans="1:19" s="65" customFormat="1">
      <c r="A13" s="28" t="s">
        <v>8</v>
      </c>
      <c r="B13" s="149" t="s">
        <v>33</v>
      </c>
      <c r="C13" s="6"/>
      <c r="D13" s="7">
        <v>100</v>
      </c>
      <c r="E13" s="7">
        <v>100</v>
      </c>
      <c r="F13" s="8">
        <v>50</v>
      </c>
      <c r="G13" s="119">
        <v>1</v>
      </c>
      <c r="H13" s="60"/>
      <c r="I13" s="161"/>
      <c r="J13" s="59"/>
      <c r="K13" s="83"/>
      <c r="L13" s="86"/>
      <c r="M13" s="82"/>
      <c r="N13" s="18"/>
      <c r="O13" s="1" t="str">
        <f t="shared" si="1"/>
        <v xml:space="preserve"> </v>
      </c>
      <c r="P13" s="1" t="str">
        <f t="shared" si="0"/>
        <v xml:space="preserve"> </v>
      </c>
      <c r="Q13" s="1"/>
      <c r="R13" s="1"/>
      <c r="S13" s="1"/>
    </row>
    <row r="14" spans="1:19" s="65" customFormat="1">
      <c r="A14" s="28" t="s">
        <v>9</v>
      </c>
      <c r="B14" s="149" t="s">
        <v>157</v>
      </c>
      <c r="C14" s="6"/>
      <c r="D14" s="7">
        <v>300</v>
      </c>
      <c r="E14" s="7">
        <v>333</v>
      </c>
      <c r="F14" s="8">
        <v>50</v>
      </c>
      <c r="G14" s="119">
        <v>1</v>
      </c>
      <c r="H14" s="60"/>
      <c r="I14" s="161"/>
      <c r="J14" s="59"/>
      <c r="K14" s="83"/>
      <c r="L14" s="86"/>
      <c r="M14" s="82"/>
      <c r="N14" s="18"/>
      <c r="O14" s="1" t="str">
        <f t="shared" si="1"/>
        <v xml:space="preserve"> </v>
      </c>
      <c r="P14" s="1" t="str">
        <f t="shared" si="0"/>
        <v xml:space="preserve"> </v>
      </c>
      <c r="Q14" s="1"/>
      <c r="R14" s="1"/>
      <c r="S14" s="1"/>
    </row>
    <row r="15" spans="1:19" s="65" customFormat="1">
      <c r="A15" s="28" t="s">
        <v>34</v>
      </c>
      <c r="B15" s="149"/>
      <c r="C15" s="6"/>
      <c r="D15" s="7"/>
      <c r="E15" s="7"/>
      <c r="F15" s="8"/>
      <c r="G15" s="119"/>
      <c r="H15" s="60"/>
      <c r="I15" s="161"/>
      <c r="J15" s="59"/>
      <c r="K15" s="83"/>
      <c r="L15" s="86"/>
      <c r="M15" s="82"/>
      <c r="N15" s="18"/>
      <c r="O15" s="1" t="str">
        <f t="shared" si="1"/>
        <v xml:space="preserve"> </v>
      </c>
      <c r="P15" s="1" t="str">
        <f t="shared" si="0"/>
        <v xml:space="preserve"> </v>
      </c>
      <c r="Q15" s="1"/>
      <c r="R15" s="1"/>
      <c r="S15" s="1"/>
    </row>
    <row r="16" spans="1:19" s="65" customFormat="1" ht="34.5" customHeight="1">
      <c r="A16" s="27" t="s">
        <v>27</v>
      </c>
      <c r="B16" s="219" t="s">
        <v>158</v>
      </c>
      <c r="C16" s="8"/>
      <c r="D16" s="11">
        <v>42019</v>
      </c>
      <c r="E16" s="11">
        <v>42019</v>
      </c>
      <c r="F16" s="8">
        <v>10</v>
      </c>
      <c r="G16" s="119"/>
      <c r="H16" s="60"/>
      <c r="I16" s="161">
        <v>10</v>
      </c>
      <c r="J16" s="59"/>
      <c r="K16" s="81"/>
      <c r="L16" s="86"/>
      <c r="M16" s="82"/>
      <c r="N16" s="18"/>
      <c r="O16" s="1" t="str">
        <f t="shared" si="1"/>
        <v xml:space="preserve"> </v>
      </c>
      <c r="P16" s="1" t="str">
        <f t="shared" si="0"/>
        <v xml:space="preserve"> </v>
      </c>
      <c r="Q16" s="1"/>
      <c r="R16" s="1"/>
      <c r="S16" s="1"/>
    </row>
    <row r="17" spans="1:19" s="65" customFormat="1" ht="30">
      <c r="A17" s="27" t="s">
        <v>28</v>
      </c>
      <c r="B17" s="219" t="s">
        <v>159</v>
      </c>
      <c r="C17" s="8"/>
      <c r="D17" s="11">
        <v>42034</v>
      </c>
      <c r="E17" s="11">
        <v>42034</v>
      </c>
      <c r="F17" s="8">
        <v>10</v>
      </c>
      <c r="G17" s="119"/>
      <c r="H17" s="60"/>
      <c r="I17" s="161">
        <v>10</v>
      </c>
      <c r="J17" s="59"/>
      <c r="K17" s="81"/>
      <c r="L17" s="86"/>
      <c r="M17" s="82"/>
      <c r="N17" s="18"/>
      <c r="O17" s="1" t="str">
        <f t="shared" si="1"/>
        <v xml:space="preserve"> </v>
      </c>
      <c r="P17" s="1" t="str">
        <f t="shared" si="0"/>
        <v xml:space="preserve"> </v>
      </c>
      <c r="Q17" s="1"/>
      <c r="R17" s="1"/>
      <c r="S17" s="1"/>
    </row>
    <row r="18" spans="1:19" s="65" customFormat="1" ht="30">
      <c r="A18" s="27" t="s">
        <v>29</v>
      </c>
      <c r="B18" s="219" t="s">
        <v>160</v>
      </c>
      <c r="C18" s="8"/>
      <c r="D18" s="11">
        <v>42061</v>
      </c>
      <c r="E18" s="11">
        <v>42061</v>
      </c>
      <c r="F18" s="8">
        <v>30</v>
      </c>
      <c r="G18" s="119"/>
      <c r="H18" s="60"/>
      <c r="I18" s="161">
        <v>30</v>
      </c>
      <c r="J18" s="59"/>
      <c r="K18" s="83"/>
      <c r="L18" s="86"/>
      <c r="M18" s="82"/>
      <c r="N18" s="18"/>
      <c r="O18" s="1" t="str">
        <f t="shared" si="1"/>
        <v xml:space="preserve"> </v>
      </c>
      <c r="P18" s="1" t="str">
        <f t="shared" si="0"/>
        <v xml:space="preserve"> </v>
      </c>
      <c r="Q18" s="1"/>
      <c r="R18" s="1"/>
      <c r="S18" s="1"/>
    </row>
    <row r="19" spans="1:19" s="65" customFormat="1">
      <c r="A19" s="27" t="s">
        <v>30</v>
      </c>
      <c r="B19" s="219" t="s">
        <v>161</v>
      </c>
      <c r="C19" s="8"/>
      <c r="D19" s="11">
        <v>42061</v>
      </c>
      <c r="E19" s="11">
        <v>42061</v>
      </c>
      <c r="F19" s="8">
        <v>40</v>
      </c>
      <c r="G19" s="119"/>
      <c r="H19" s="60"/>
      <c r="I19" s="161">
        <v>40</v>
      </c>
      <c r="J19" s="59"/>
      <c r="K19" s="83"/>
      <c r="L19" s="86"/>
      <c r="M19" s="82"/>
      <c r="N19" s="18"/>
      <c r="O19" s="1"/>
      <c r="P19" s="1"/>
      <c r="Q19" s="1"/>
      <c r="R19" s="1"/>
      <c r="S19" s="1"/>
    </row>
    <row r="20" spans="1:19" s="65" customFormat="1">
      <c r="A20" s="27" t="s">
        <v>31</v>
      </c>
      <c r="B20" s="219" t="s">
        <v>162</v>
      </c>
      <c r="C20" s="8"/>
      <c r="D20" s="11">
        <v>42078</v>
      </c>
      <c r="E20" s="11">
        <v>42078</v>
      </c>
      <c r="F20" s="8">
        <v>5</v>
      </c>
      <c r="G20" s="119"/>
      <c r="H20" s="60"/>
      <c r="I20" s="161">
        <v>5</v>
      </c>
      <c r="J20" s="59"/>
      <c r="K20" s="83"/>
      <c r="L20" s="86"/>
      <c r="M20" s="82"/>
      <c r="N20" s="18"/>
      <c r="O20" s="1"/>
      <c r="P20" s="1"/>
      <c r="Q20" s="1"/>
      <c r="R20" s="1"/>
      <c r="S20" s="1"/>
    </row>
    <row r="21" spans="1:19" s="65" customFormat="1" ht="22.5" customHeight="1" thickBot="1">
      <c r="A21" s="27" t="s">
        <v>32</v>
      </c>
      <c r="B21" s="40" t="s">
        <v>163</v>
      </c>
      <c r="C21" s="8"/>
      <c r="D21" s="11">
        <v>42428</v>
      </c>
      <c r="E21" s="11">
        <v>42428</v>
      </c>
      <c r="F21" s="8">
        <v>5</v>
      </c>
      <c r="G21" s="321"/>
      <c r="H21" s="60"/>
      <c r="I21" s="161">
        <v>5</v>
      </c>
      <c r="J21" s="59"/>
      <c r="K21" s="81"/>
      <c r="L21" s="86"/>
      <c r="M21" s="82"/>
      <c r="N21" s="18"/>
      <c r="O21" s="1" t="str">
        <f>IF(N21&gt;0,LOOKUP(N21,R$3:R$9,S$3:S$9)," ")</f>
        <v xml:space="preserve"> </v>
      </c>
      <c r="P21" s="1" t="str">
        <f t="shared" si="0"/>
        <v xml:space="preserve"> </v>
      </c>
      <c r="Q21" s="1"/>
      <c r="R21" s="1"/>
      <c r="S21" s="1"/>
    </row>
    <row r="22" spans="1:19" s="65" customFormat="1" ht="15.75" thickBot="1">
      <c r="A22" s="139"/>
      <c r="B22" s="156"/>
      <c r="C22" s="168"/>
      <c r="D22" s="269"/>
      <c r="E22" s="269"/>
      <c r="F22" s="168"/>
      <c r="G22" s="221"/>
      <c r="H22" s="222"/>
      <c r="I22" s="170"/>
      <c r="J22" s="192"/>
      <c r="K22" s="172"/>
      <c r="L22" s="17">
        <f>AVERAGE(K12)</f>
        <v>100</v>
      </c>
      <c r="M22" s="171"/>
      <c r="N22" s="18">
        <f>C12</f>
        <v>102</v>
      </c>
      <c r="O22" s="1">
        <f>IF(N22&gt;0,LOOKUP(N22,R$3:R$9,S$3:S$9)," ")</f>
        <v>28</v>
      </c>
      <c r="P22" s="1">
        <f t="shared" si="0"/>
        <v>28</v>
      </c>
      <c r="Q22" s="1"/>
      <c r="R22" s="1"/>
      <c r="S22" s="1"/>
    </row>
    <row r="23" spans="1:19" s="65" customFormat="1" ht="20.25" customHeight="1">
      <c r="A23" s="28" t="s">
        <v>25</v>
      </c>
      <c r="B23" s="59"/>
      <c r="C23" s="8"/>
      <c r="D23" s="268"/>
      <c r="E23" s="268"/>
      <c r="F23" s="8"/>
      <c r="G23" s="119"/>
      <c r="H23" s="60"/>
      <c r="I23" s="161"/>
      <c r="J23" s="59"/>
      <c r="K23" s="81"/>
      <c r="L23" s="100"/>
      <c r="M23" s="82"/>
      <c r="N23" s="18"/>
      <c r="O23" s="1" t="str">
        <f>IF(N23&gt;0,LOOKUP(N23,R$3:R$9,S$3:S$9)," ")</f>
        <v xml:space="preserve"> </v>
      </c>
      <c r="P23" s="1" t="str">
        <f t="shared" si="0"/>
        <v xml:space="preserve"> </v>
      </c>
      <c r="Q23" s="1"/>
      <c r="R23" s="1"/>
      <c r="S23" s="1"/>
    </row>
    <row r="24" spans="1:19" s="65" customFormat="1" ht="45">
      <c r="A24" s="28">
        <v>3</v>
      </c>
      <c r="B24" s="68" t="s">
        <v>164</v>
      </c>
      <c r="C24" s="6">
        <v>101</v>
      </c>
      <c r="D24" s="11"/>
      <c r="E24" s="11"/>
      <c r="F24" s="8"/>
      <c r="G24" s="119"/>
      <c r="H24" s="60"/>
      <c r="I24" s="161"/>
      <c r="J24" s="59"/>
      <c r="K24" s="107">
        <f>G25*F25+G26*F26</f>
        <v>100</v>
      </c>
      <c r="L24" s="88"/>
      <c r="M24" s="82"/>
      <c r="N24" s="18"/>
      <c r="O24" s="1" t="str">
        <f>IF(N24&gt;0,LOOKUP(N24,R$3:R$9,S$3:S$9)," ")</f>
        <v xml:space="preserve"> </v>
      </c>
      <c r="P24" s="1" t="str">
        <f t="shared" si="0"/>
        <v xml:space="preserve"> </v>
      </c>
      <c r="Q24" s="1"/>
      <c r="R24" s="1"/>
      <c r="S24" s="1"/>
    </row>
    <row r="25" spans="1:19" s="65" customFormat="1">
      <c r="A25" s="28" t="s">
        <v>8</v>
      </c>
      <c r="B25" s="149" t="s">
        <v>33</v>
      </c>
      <c r="C25" s="6"/>
      <c r="D25" s="44">
        <v>100</v>
      </c>
      <c r="E25" s="239">
        <f>SUM(I28:I29)</f>
        <v>100</v>
      </c>
      <c r="F25" s="8">
        <v>50</v>
      </c>
      <c r="G25" s="119">
        <v>1</v>
      </c>
      <c r="H25" s="60"/>
      <c r="I25" s="161"/>
      <c r="J25" s="59"/>
      <c r="K25" s="104"/>
      <c r="L25" s="88"/>
      <c r="M25" s="82"/>
      <c r="N25" s="18"/>
      <c r="O25" s="1" t="str">
        <f>IF(N25&gt;0,LOOKUP(N25,R$3:R$9,S$3:S$9)," ")</f>
        <v xml:space="preserve"> </v>
      </c>
      <c r="P25" s="1" t="str">
        <f t="shared" si="0"/>
        <v xml:space="preserve"> </v>
      </c>
      <c r="Q25" s="1"/>
      <c r="R25" s="1"/>
      <c r="S25" s="1"/>
    </row>
    <row r="26" spans="1:19" s="65" customFormat="1">
      <c r="A26" s="28" t="s">
        <v>9</v>
      </c>
      <c r="B26" s="149" t="s">
        <v>165</v>
      </c>
      <c r="C26" s="6"/>
      <c r="D26" s="44">
        <v>900</v>
      </c>
      <c r="E26" s="239">
        <v>956</v>
      </c>
      <c r="F26" s="8">
        <v>50</v>
      </c>
      <c r="G26" s="119">
        <v>1</v>
      </c>
      <c r="H26" s="60"/>
      <c r="I26" s="161"/>
      <c r="J26" s="59"/>
      <c r="K26" s="104"/>
      <c r="L26" s="88"/>
      <c r="M26" s="82"/>
      <c r="N26" s="18"/>
      <c r="O26" s="1"/>
      <c r="P26" s="1"/>
      <c r="Q26" s="1"/>
      <c r="R26" s="1"/>
      <c r="S26" s="1"/>
    </row>
    <row r="27" spans="1:19" s="65" customFormat="1">
      <c r="A27" s="28" t="s">
        <v>34</v>
      </c>
      <c r="B27" s="149"/>
      <c r="C27" s="6"/>
      <c r="D27" s="44"/>
      <c r="E27" s="11"/>
      <c r="F27" s="8"/>
      <c r="G27" s="119"/>
      <c r="H27" s="60"/>
      <c r="I27" s="161"/>
      <c r="J27" s="59"/>
      <c r="K27" s="104"/>
      <c r="L27" s="88"/>
      <c r="M27" s="82"/>
      <c r="N27" s="18"/>
      <c r="O27" s="1" t="str">
        <f t="shared" ref="O27:O39" si="2">IF(N27&gt;0,LOOKUP(N27,R$3:R$9,S$3:S$9)," ")</f>
        <v xml:space="preserve"> </v>
      </c>
      <c r="P27" s="1" t="str">
        <f t="shared" si="0"/>
        <v xml:space="preserve"> </v>
      </c>
      <c r="Q27" s="1"/>
      <c r="R27" s="1"/>
      <c r="S27" s="1"/>
    </row>
    <row r="28" spans="1:19" s="65" customFormat="1" ht="45">
      <c r="A28" s="27" t="s">
        <v>27</v>
      </c>
      <c r="B28" s="59" t="s">
        <v>166</v>
      </c>
      <c r="C28" s="8"/>
      <c r="D28" s="11">
        <v>42171</v>
      </c>
      <c r="E28" s="11">
        <v>42171</v>
      </c>
      <c r="F28" s="8">
        <v>20</v>
      </c>
      <c r="G28" s="119"/>
      <c r="H28" s="60"/>
      <c r="I28" s="161">
        <v>20</v>
      </c>
      <c r="J28" s="59"/>
      <c r="K28" s="83"/>
      <c r="L28" s="86"/>
      <c r="M28" s="82"/>
      <c r="N28" s="18"/>
      <c r="O28" s="1" t="str">
        <f t="shared" si="2"/>
        <v xml:space="preserve"> </v>
      </c>
      <c r="P28" s="1" t="str">
        <f t="shared" si="0"/>
        <v xml:space="preserve"> </v>
      </c>
      <c r="Q28" s="1"/>
      <c r="R28" s="1"/>
      <c r="S28" s="1"/>
    </row>
    <row r="29" spans="1:19" s="65" customFormat="1" ht="30.75" thickBot="1">
      <c r="A29" s="27" t="s">
        <v>28</v>
      </c>
      <c r="B29" s="59" t="s">
        <v>167</v>
      </c>
      <c r="C29" s="8"/>
      <c r="D29" s="11">
        <v>42171</v>
      </c>
      <c r="E29" s="11">
        <v>42171</v>
      </c>
      <c r="F29" s="8">
        <v>80</v>
      </c>
      <c r="G29" s="119"/>
      <c r="H29" s="60"/>
      <c r="I29" s="161">
        <v>80</v>
      </c>
      <c r="J29" s="59"/>
      <c r="K29" s="83"/>
      <c r="L29" s="96"/>
      <c r="M29" s="82"/>
      <c r="N29" s="18"/>
      <c r="O29" s="1" t="str">
        <f t="shared" si="2"/>
        <v xml:space="preserve"> </v>
      </c>
      <c r="P29" s="1" t="str">
        <f t="shared" si="0"/>
        <v xml:space="preserve"> </v>
      </c>
      <c r="Q29" s="1"/>
      <c r="R29" s="1"/>
      <c r="S29" s="1"/>
    </row>
    <row r="30" spans="1:19" s="65" customFormat="1" ht="15.75" thickBot="1">
      <c r="A30" s="139"/>
      <c r="B30" s="158"/>
      <c r="C30" s="168"/>
      <c r="D30" s="141"/>
      <c r="E30" s="86"/>
      <c r="F30" s="168"/>
      <c r="G30" s="221"/>
      <c r="H30" s="222"/>
      <c r="I30" s="170"/>
      <c r="J30" s="192"/>
      <c r="K30" s="172"/>
      <c r="L30" s="231">
        <f>K24</f>
        <v>100</v>
      </c>
      <c r="M30" s="171"/>
      <c r="N30" s="18">
        <f>C24</f>
        <v>101</v>
      </c>
      <c r="O30" s="1">
        <f t="shared" si="2"/>
        <v>14</v>
      </c>
      <c r="P30" s="1">
        <f t="shared" si="0"/>
        <v>14</v>
      </c>
      <c r="Q30" s="1"/>
      <c r="R30" s="1"/>
      <c r="S30" s="1"/>
    </row>
    <row r="31" spans="1:19" s="65" customFormat="1" ht="30">
      <c r="A31" s="83" t="s">
        <v>26</v>
      </c>
      <c r="B31" s="68"/>
      <c r="C31" s="8"/>
      <c r="D31" s="11"/>
      <c r="E31" s="7"/>
      <c r="F31" s="8"/>
      <c r="G31" s="119"/>
      <c r="H31" s="60"/>
      <c r="I31" s="161"/>
      <c r="J31" s="59"/>
      <c r="K31" s="83"/>
      <c r="L31" s="100"/>
      <c r="M31" s="82"/>
      <c r="N31" s="18"/>
      <c r="O31" s="1" t="str">
        <f t="shared" si="2"/>
        <v xml:space="preserve"> </v>
      </c>
      <c r="P31" s="1" t="str">
        <f t="shared" si="0"/>
        <v xml:space="preserve"> </v>
      </c>
      <c r="Q31" s="1"/>
      <c r="R31" s="1"/>
      <c r="S31" s="1"/>
    </row>
    <row r="32" spans="1:19" s="65" customFormat="1" ht="75">
      <c r="A32" s="28">
        <v>1</v>
      </c>
      <c r="B32" s="68" t="s">
        <v>168</v>
      </c>
      <c r="C32" s="6">
        <v>103</v>
      </c>
      <c r="D32" s="7"/>
      <c r="E32" s="7"/>
      <c r="F32" s="8"/>
      <c r="G32" s="119"/>
      <c r="H32" s="60"/>
      <c r="I32" s="161"/>
      <c r="J32" s="59"/>
      <c r="K32" s="107">
        <f>G33*F33+G34*F34</f>
        <v>100</v>
      </c>
      <c r="L32" s="86"/>
      <c r="M32" s="82"/>
      <c r="N32" s="18"/>
      <c r="O32" s="1" t="str">
        <f t="shared" si="2"/>
        <v xml:space="preserve"> </v>
      </c>
      <c r="P32" s="1" t="str">
        <f t="shared" si="0"/>
        <v xml:space="preserve"> </v>
      </c>
      <c r="Q32" s="1"/>
      <c r="R32" s="1"/>
      <c r="S32" s="1"/>
    </row>
    <row r="33" spans="1:19" s="65" customFormat="1">
      <c r="A33" s="28" t="s">
        <v>8</v>
      </c>
      <c r="B33" s="149" t="s">
        <v>33</v>
      </c>
      <c r="C33" s="6"/>
      <c r="D33" s="7">
        <v>100</v>
      </c>
      <c r="E33" s="239">
        <f>SUM(I36:I37)</f>
        <v>100</v>
      </c>
      <c r="F33" s="8">
        <v>50</v>
      </c>
      <c r="G33" s="119">
        <v>1</v>
      </c>
      <c r="H33" s="60"/>
      <c r="I33" s="161"/>
      <c r="J33" s="59"/>
      <c r="K33" s="83"/>
      <c r="L33" s="86"/>
      <c r="M33" s="82"/>
      <c r="N33" s="18"/>
      <c r="O33" s="1" t="str">
        <f t="shared" si="2"/>
        <v xml:space="preserve"> </v>
      </c>
      <c r="P33" s="1" t="str">
        <f t="shared" si="0"/>
        <v xml:space="preserve"> </v>
      </c>
      <c r="Q33" s="1"/>
      <c r="R33" s="1"/>
      <c r="S33" s="1"/>
    </row>
    <row r="34" spans="1:19" s="65" customFormat="1" ht="33" customHeight="1">
      <c r="A34" s="28" t="s">
        <v>9</v>
      </c>
      <c r="B34" s="149" t="s">
        <v>169</v>
      </c>
      <c r="C34" s="6"/>
      <c r="D34" s="7">
        <v>50</v>
      </c>
      <c r="E34" s="7">
        <v>50</v>
      </c>
      <c r="F34" s="8">
        <v>50</v>
      </c>
      <c r="G34" s="119">
        <v>1</v>
      </c>
      <c r="H34" s="60"/>
      <c r="I34" s="161"/>
      <c r="J34" s="59"/>
      <c r="K34" s="83"/>
      <c r="L34" s="86"/>
      <c r="M34" s="82"/>
      <c r="N34" s="18"/>
      <c r="O34" s="1" t="str">
        <f t="shared" si="2"/>
        <v xml:space="preserve"> </v>
      </c>
      <c r="P34" s="1" t="str">
        <f t="shared" si="0"/>
        <v xml:space="preserve"> </v>
      </c>
      <c r="Q34" s="1"/>
      <c r="R34" s="1"/>
      <c r="S34" s="1"/>
    </row>
    <row r="35" spans="1:19" s="65" customFormat="1">
      <c r="A35" s="28" t="s">
        <v>34</v>
      </c>
      <c r="B35" s="116"/>
      <c r="C35" s="117"/>
      <c r="D35" s="70"/>
      <c r="E35" s="7"/>
      <c r="F35" s="8"/>
      <c r="G35" s="119"/>
      <c r="H35" s="60"/>
      <c r="I35" s="161"/>
      <c r="J35" s="59"/>
      <c r="K35" s="83"/>
      <c r="L35" s="86"/>
      <c r="M35" s="82"/>
      <c r="N35" s="18"/>
      <c r="O35" s="1" t="str">
        <f t="shared" si="2"/>
        <v xml:space="preserve"> </v>
      </c>
      <c r="P35" s="1" t="str">
        <f t="shared" si="0"/>
        <v xml:space="preserve"> </v>
      </c>
      <c r="Q35" s="1"/>
      <c r="R35" s="1"/>
      <c r="S35" s="1"/>
    </row>
    <row r="36" spans="1:19" s="65" customFormat="1" ht="30">
      <c r="A36" s="27" t="s">
        <v>27</v>
      </c>
      <c r="B36" s="59" t="s">
        <v>171</v>
      </c>
      <c r="C36" s="8"/>
      <c r="D36" s="11">
        <v>42213</v>
      </c>
      <c r="E36" s="11">
        <v>42213</v>
      </c>
      <c r="F36" s="165">
        <v>50</v>
      </c>
      <c r="G36" s="119"/>
      <c r="H36" s="60"/>
      <c r="I36" s="161">
        <v>50</v>
      </c>
      <c r="J36" s="59"/>
      <c r="K36" s="83"/>
      <c r="L36" s="86"/>
      <c r="M36" s="82"/>
      <c r="N36" s="18"/>
      <c r="O36" s="1" t="str">
        <f t="shared" si="2"/>
        <v xml:space="preserve"> </v>
      </c>
      <c r="P36" s="1" t="str">
        <f t="shared" si="0"/>
        <v xml:space="preserve"> </v>
      </c>
      <c r="Q36" s="1"/>
      <c r="R36" s="1"/>
      <c r="S36" s="1"/>
    </row>
    <row r="37" spans="1:19" s="65" customFormat="1">
      <c r="A37" s="27" t="s">
        <v>28</v>
      </c>
      <c r="B37" s="59" t="s">
        <v>172</v>
      </c>
      <c r="C37" s="8"/>
      <c r="D37" s="11">
        <v>42303</v>
      </c>
      <c r="E37" s="11">
        <v>42297</v>
      </c>
      <c r="F37" s="165">
        <v>50</v>
      </c>
      <c r="G37" s="119"/>
      <c r="H37" s="60"/>
      <c r="I37" s="161">
        <v>50</v>
      </c>
      <c r="J37" s="59"/>
      <c r="K37" s="83"/>
      <c r="L37" s="86"/>
      <c r="M37" s="82"/>
      <c r="N37" s="18"/>
      <c r="O37" s="1" t="str">
        <f t="shared" si="2"/>
        <v xml:space="preserve"> </v>
      </c>
      <c r="P37" s="1" t="str">
        <f t="shared" si="0"/>
        <v xml:space="preserve"> </v>
      </c>
      <c r="Q37" s="1"/>
      <c r="R37" s="1"/>
      <c r="S37" s="1"/>
    </row>
    <row r="38" spans="1:19" s="65" customFormat="1" ht="15.75" thickBot="1">
      <c r="A38" s="27" t="s">
        <v>9</v>
      </c>
      <c r="B38" s="59" t="s">
        <v>170</v>
      </c>
      <c r="C38" s="8"/>
      <c r="D38" s="220">
        <v>0.5</v>
      </c>
      <c r="E38" s="270"/>
      <c r="F38" s="164"/>
      <c r="G38" s="119"/>
      <c r="H38" s="60"/>
      <c r="I38" s="161">
        <v>100</v>
      </c>
      <c r="J38" s="59"/>
      <c r="K38" s="83"/>
      <c r="L38" s="86"/>
      <c r="M38" s="82"/>
      <c r="N38" s="18"/>
      <c r="O38" s="1" t="str">
        <f t="shared" si="2"/>
        <v xml:space="preserve"> </v>
      </c>
      <c r="P38" s="1" t="str">
        <f t="shared" si="0"/>
        <v xml:space="preserve"> </v>
      </c>
      <c r="Q38" s="1"/>
      <c r="R38" s="1"/>
      <c r="S38" s="1"/>
    </row>
    <row r="39" spans="1:19" s="65" customFormat="1" ht="15.75" thickBot="1">
      <c r="A39" s="185"/>
      <c r="B39" s="147"/>
      <c r="C39" s="188"/>
      <c r="D39" s="273"/>
      <c r="E39" s="274"/>
      <c r="F39" s="275"/>
      <c r="G39" s="276"/>
      <c r="H39" s="227"/>
      <c r="I39" s="277"/>
      <c r="J39" s="195"/>
      <c r="K39" s="228"/>
      <c r="L39" s="17">
        <f>K32</f>
        <v>100</v>
      </c>
      <c r="M39" s="229"/>
      <c r="N39" s="18">
        <f>C32</f>
        <v>103</v>
      </c>
      <c r="O39" s="1">
        <f t="shared" si="2"/>
        <v>35</v>
      </c>
      <c r="P39" s="1">
        <f t="shared" si="0"/>
        <v>35</v>
      </c>
      <c r="Q39" s="1"/>
      <c r="R39" s="1"/>
      <c r="S39" s="1"/>
    </row>
    <row r="40" spans="1:19" ht="16.5" thickBot="1">
      <c r="F40" s="163"/>
      <c r="I40" s="162"/>
      <c r="J40" s="93" t="s">
        <v>15</v>
      </c>
      <c r="K40" s="93"/>
      <c r="L40" s="102">
        <f>(P40/O40)*100</f>
        <v>100</v>
      </c>
      <c r="O40" s="1">
        <f>SUM(O10:O39)</f>
        <v>84</v>
      </c>
      <c r="P40" s="1">
        <f>SUM(P10:P39)</f>
        <v>84</v>
      </c>
    </row>
    <row r="41" spans="1:19">
      <c r="O41" s="1" t="str">
        <f t="shared" ref="O41:O72" si="3">IF(N41&gt;0,LOOKUP(N41,R$3:R$9,S$3:S$9)," ")</f>
        <v xml:space="preserve"> </v>
      </c>
      <c r="P41" s="1" t="str">
        <f t="shared" ref="P41:P72" si="4">IF(N41&gt;0,L41*O41/100," ")</f>
        <v xml:space="preserve"> </v>
      </c>
    </row>
    <row r="42" spans="1:19">
      <c r="O42" s="1" t="str">
        <f t="shared" si="3"/>
        <v xml:space="preserve"> </v>
      </c>
      <c r="P42" s="1" t="str">
        <f t="shared" si="4"/>
        <v xml:space="preserve"> </v>
      </c>
    </row>
    <row r="43" spans="1:19">
      <c r="O43" s="1" t="str">
        <f t="shared" si="3"/>
        <v xml:space="preserve"> </v>
      </c>
      <c r="P43" s="1" t="str">
        <f t="shared" si="4"/>
        <v xml:space="preserve"> </v>
      </c>
    </row>
    <row r="44" spans="1:19">
      <c r="O44" s="1" t="str">
        <f t="shared" si="3"/>
        <v xml:space="preserve"> </v>
      </c>
      <c r="P44" s="1" t="str">
        <f t="shared" si="4"/>
        <v xml:space="preserve"> </v>
      </c>
    </row>
    <row r="45" spans="1:19">
      <c r="O45" s="1" t="str">
        <f t="shared" si="3"/>
        <v xml:space="preserve"> </v>
      </c>
      <c r="P45" s="1" t="str">
        <f t="shared" si="4"/>
        <v xml:space="preserve"> </v>
      </c>
    </row>
    <row r="46" spans="1:19">
      <c r="O46" s="1" t="str">
        <f t="shared" si="3"/>
        <v xml:space="preserve"> </v>
      </c>
      <c r="P46" s="1" t="str">
        <f t="shared" si="4"/>
        <v xml:space="preserve"> </v>
      </c>
    </row>
    <row r="47" spans="1:19">
      <c r="O47" s="1" t="str">
        <f t="shared" si="3"/>
        <v xml:space="preserve"> </v>
      </c>
      <c r="P47" s="1" t="str">
        <f t="shared" si="4"/>
        <v xml:space="preserve"> </v>
      </c>
    </row>
    <row r="48" spans="1:19">
      <c r="O48" s="1" t="str">
        <f t="shared" si="3"/>
        <v xml:space="preserve"> </v>
      </c>
      <c r="P48" s="1" t="str">
        <f t="shared" si="4"/>
        <v xml:space="preserve"> </v>
      </c>
    </row>
    <row r="49" spans="15:16">
      <c r="O49" s="1" t="str">
        <f t="shared" si="3"/>
        <v xml:space="preserve"> </v>
      </c>
      <c r="P49" s="1" t="str">
        <f t="shared" si="4"/>
        <v xml:space="preserve"> </v>
      </c>
    </row>
    <row r="50" spans="15:16">
      <c r="O50" s="1" t="str">
        <f t="shared" si="3"/>
        <v xml:space="preserve"> </v>
      </c>
      <c r="P50" s="1" t="str">
        <f t="shared" si="4"/>
        <v xml:space="preserve"> </v>
      </c>
    </row>
    <row r="51" spans="15:16">
      <c r="O51" s="1" t="str">
        <f t="shared" si="3"/>
        <v xml:space="preserve"> </v>
      </c>
      <c r="P51" s="1" t="str">
        <f t="shared" si="4"/>
        <v xml:space="preserve"> </v>
      </c>
    </row>
    <row r="52" spans="15:16">
      <c r="O52" s="1" t="str">
        <f t="shared" si="3"/>
        <v xml:space="preserve"> </v>
      </c>
      <c r="P52" s="1" t="str">
        <f t="shared" si="4"/>
        <v xml:space="preserve"> </v>
      </c>
    </row>
    <row r="53" spans="15:16">
      <c r="O53" s="1" t="str">
        <f t="shared" si="3"/>
        <v xml:space="preserve"> </v>
      </c>
      <c r="P53" s="1" t="str">
        <f t="shared" si="4"/>
        <v xml:space="preserve"> </v>
      </c>
    </row>
    <row r="54" spans="15:16">
      <c r="O54" s="1" t="str">
        <f t="shared" si="3"/>
        <v xml:space="preserve"> </v>
      </c>
      <c r="P54" s="1" t="str">
        <f t="shared" si="4"/>
        <v xml:space="preserve"> </v>
      </c>
    </row>
    <row r="55" spans="15:16">
      <c r="O55" s="1" t="str">
        <f t="shared" si="3"/>
        <v xml:space="preserve"> </v>
      </c>
      <c r="P55" s="1" t="str">
        <f t="shared" si="4"/>
        <v xml:space="preserve"> </v>
      </c>
    </row>
    <row r="56" spans="15:16">
      <c r="O56" s="1" t="str">
        <f t="shared" si="3"/>
        <v xml:space="preserve"> </v>
      </c>
      <c r="P56" s="1" t="str">
        <f t="shared" si="4"/>
        <v xml:space="preserve"> </v>
      </c>
    </row>
    <row r="57" spans="15:16">
      <c r="O57" s="1" t="str">
        <f t="shared" si="3"/>
        <v xml:space="preserve"> </v>
      </c>
      <c r="P57" s="1" t="str">
        <f t="shared" si="4"/>
        <v xml:space="preserve"> </v>
      </c>
    </row>
    <row r="58" spans="15:16">
      <c r="O58" s="1" t="str">
        <f t="shared" si="3"/>
        <v xml:space="preserve"> </v>
      </c>
      <c r="P58" s="1" t="str">
        <f t="shared" si="4"/>
        <v xml:space="preserve"> </v>
      </c>
    </row>
    <row r="59" spans="15:16">
      <c r="O59" s="1" t="str">
        <f t="shared" si="3"/>
        <v xml:space="preserve"> </v>
      </c>
      <c r="P59" s="1" t="str">
        <f t="shared" si="4"/>
        <v xml:space="preserve"> </v>
      </c>
    </row>
    <row r="60" spans="15:16">
      <c r="O60" s="1" t="str">
        <f t="shared" si="3"/>
        <v xml:space="preserve"> </v>
      </c>
      <c r="P60" s="1" t="str">
        <f t="shared" si="4"/>
        <v xml:space="preserve"> </v>
      </c>
    </row>
    <row r="61" spans="15:16">
      <c r="O61" s="1" t="str">
        <f t="shared" si="3"/>
        <v xml:space="preserve"> </v>
      </c>
      <c r="P61" s="1" t="str">
        <f t="shared" si="4"/>
        <v xml:space="preserve"> </v>
      </c>
    </row>
    <row r="62" spans="15:16">
      <c r="O62" s="1" t="str">
        <f t="shared" si="3"/>
        <v xml:space="preserve"> </v>
      </c>
      <c r="P62" s="1" t="str">
        <f t="shared" si="4"/>
        <v xml:space="preserve"> </v>
      </c>
    </row>
    <row r="63" spans="15:16">
      <c r="O63" s="1" t="str">
        <f t="shared" si="3"/>
        <v xml:space="preserve"> </v>
      </c>
      <c r="P63" s="1" t="str">
        <f t="shared" si="4"/>
        <v xml:space="preserve"> </v>
      </c>
    </row>
    <row r="64" spans="15:16">
      <c r="O64" s="1" t="str">
        <f t="shared" si="3"/>
        <v xml:space="preserve"> </v>
      </c>
      <c r="P64" s="1" t="str">
        <f t="shared" si="4"/>
        <v xml:space="preserve"> </v>
      </c>
    </row>
    <row r="65" spans="15:16">
      <c r="O65" s="1" t="str">
        <f t="shared" si="3"/>
        <v xml:space="preserve"> </v>
      </c>
      <c r="P65" s="1" t="str">
        <f t="shared" si="4"/>
        <v xml:space="preserve"> </v>
      </c>
    </row>
    <row r="66" spans="15:16">
      <c r="O66" s="1" t="str">
        <f t="shared" si="3"/>
        <v xml:space="preserve"> </v>
      </c>
      <c r="P66" s="1" t="str">
        <f t="shared" si="4"/>
        <v xml:space="preserve"> </v>
      </c>
    </row>
    <row r="67" spans="15:16">
      <c r="O67" s="1" t="str">
        <f t="shared" si="3"/>
        <v xml:space="preserve"> </v>
      </c>
      <c r="P67" s="1" t="str">
        <f t="shared" si="4"/>
        <v xml:space="preserve"> </v>
      </c>
    </row>
    <row r="68" spans="15:16">
      <c r="O68" s="1" t="str">
        <f t="shared" si="3"/>
        <v xml:space="preserve"> </v>
      </c>
      <c r="P68" s="1" t="str">
        <f t="shared" si="4"/>
        <v xml:space="preserve"> </v>
      </c>
    </row>
    <row r="69" spans="15:16">
      <c r="O69" s="1" t="str">
        <f t="shared" si="3"/>
        <v xml:space="preserve"> </v>
      </c>
      <c r="P69" s="1" t="str">
        <f t="shared" si="4"/>
        <v xml:space="preserve"> </v>
      </c>
    </row>
    <row r="70" spans="15:16">
      <c r="O70" s="1" t="str">
        <f t="shared" si="3"/>
        <v xml:space="preserve"> </v>
      </c>
      <c r="P70" s="1" t="str">
        <f t="shared" si="4"/>
        <v xml:space="preserve"> </v>
      </c>
    </row>
    <row r="71" spans="15:16">
      <c r="O71" s="1" t="str">
        <f t="shared" si="3"/>
        <v xml:space="preserve"> </v>
      </c>
      <c r="P71" s="1" t="str">
        <f t="shared" si="4"/>
        <v xml:space="preserve"> </v>
      </c>
    </row>
    <row r="72" spans="15:16">
      <c r="O72" s="1" t="str">
        <f t="shared" si="3"/>
        <v xml:space="preserve"> </v>
      </c>
      <c r="P72" s="1" t="str">
        <f t="shared" si="4"/>
        <v xml:space="preserve"> </v>
      </c>
    </row>
    <row r="73" spans="15:16">
      <c r="O73" s="1" t="str">
        <f t="shared" ref="O73:O104" si="5">IF(N73&gt;0,LOOKUP(N73,R$3:R$9,S$3:S$9)," ")</f>
        <v xml:space="preserve"> </v>
      </c>
      <c r="P73" s="1" t="str">
        <f t="shared" ref="P73:P136" si="6">IF(N73&gt;0,L73*O73/100," ")</f>
        <v xml:space="preserve"> </v>
      </c>
    </row>
    <row r="74" spans="15:16">
      <c r="O74" s="1" t="str">
        <f t="shared" si="5"/>
        <v xml:space="preserve"> </v>
      </c>
      <c r="P74" s="1" t="str">
        <f t="shared" si="6"/>
        <v xml:space="preserve"> </v>
      </c>
    </row>
    <row r="75" spans="15:16">
      <c r="O75" s="1" t="str">
        <f t="shared" si="5"/>
        <v xml:space="preserve"> </v>
      </c>
      <c r="P75" s="1" t="str">
        <f t="shared" si="6"/>
        <v xml:space="preserve"> </v>
      </c>
    </row>
    <row r="76" spans="15:16">
      <c r="O76" s="1" t="str">
        <f t="shared" si="5"/>
        <v xml:space="preserve"> </v>
      </c>
      <c r="P76" s="1" t="str">
        <f t="shared" si="6"/>
        <v xml:space="preserve"> </v>
      </c>
    </row>
    <row r="77" spans="15:16">
      <c r="O77" s="1" t="str">
        <f t="shared" si="5"/>
        <v xml:space="preserve"> </v>
      </c>
      <c r="P77" s="1" t="str">
        <f t="shared" si="6"/>
        <v xml:space="preserve"> </v>
      </c>
    </row>
    <row r="78" spans="15:16">
      <c r="O78" s="1" t="str">
        <f t="shared" si="5"/>
        <v xml:space="preserve"> </v>
      </c>
      <c r="P78" s="1" t="str">
        <f t="shared" si="6"/>
        <v xml:space="preserve"> </v>
      </c>
    </row>
    <row r="79" spans="15:16">
      <c r="O79" s="1" t="str">
        <f t="shared" si="5"/>
        <v xml:space="preserve"> </v>
      </c>
      <c r="P79" s="1" t="str">
        <f t="shared" si="6"/>
        <v xml:space="preserve"> </v>
      </c>
    </row>
    <row r="80" spans="15:16">
      <c r="O80" s="1" t="str">
        <f t="shared" si="5"/>
        <v xml:space="preserve"> </v>
      </c>
      <c r="P80" s="1" t="str">
        <f t="shared" si="6"/>
        <v xml:space="preserve"> </v>
      </c>
    </row>
    <row r="81" spans="15:16">
      <c r="O81" s="1" t="str">
        <f t="shared" si="5"/>
        <v xml:space="preserve"> </v>
      </c>
      <c r="P81" s="1" t="str">
        <f t="shared" si="6"/>
        <v xml:space="preserve"> </v>
      </c>
    </row>
    <row r="82" spans="15:16">
      <c r="O82" s="1" t="str">
        <f t="shared" si="5"/>
        <v xml:space="preserve"> </v>
      </c>
      <c r="P82" s="1" t="str">
        <f t="shared" si="6"/>
        <v xml:space="preserve"> </v>
      </c>
    </row>
    <row r="83" spans="15:16">
      <c r="O83" s="1" t="str">
        <f t="shared" si="5"/>
        <v xml:space="preserve"> </v>
      </c>
      <c r="P83" s="1" t="str">
        <f t="shared" si="6"/>
        <v xml:space="preserve"> </v>
      </c>
    </row>
    <row r="84" spans="15:16">
      <c r="O84" s="1" t="str">
        <f t="shared" si="5"/>
        <v xml:space="preserve"> </v>
      </c>
      <c r="P84" s="1" t="str">
        <f t="shared" si="6"/>
        <v xml:space="preserve"> </v>
      </c>
    </row>
    <row r="85" spans="15:16">
      <c r="O85" s="1" t="str">
        <f t="shared" si="5"/>
        <v xml:space="preserve"> </v>
      </c>
      <c r="P85" s="1" t="str">
        <f t="shared" si="6"/>
        <v xml:space="preserve"> </v>
      </c>
    </row>
    <row r="86" spans="15:16">
      <c r="O86" s="1" t="str">
        <f t="shared" si="5"/>
        <v xml:space="preserve"> </v>
      </c>
      <c r="P86" s="1" t="str">
        <f t="shared" si="6"/>
        <v xml:space="preserve"> </v>
      </c>
    </row>
    <row r="87" spans="15:16">
      <c r="O87" s="1" t="str">
        <f t="shared" si="5"/>
        <v xml:space="preserve"> </v>
      </c>
      <c r="P87" s="1" t="str">
        <f t="shared" si="6"/>
        <v xml:space="preserve"> </v>
      </c>
    </row>
    <row r="88" spans="15:16">
      <c r="O88" s="1" t="str">
        <f t="shared" si="5"/>
        <v xml:space="preserve"> </v>
      </c>
      <c r="P88" s="1" t="str">
        <f t="shared" si="6"/>
        <v xml:space="preserve"> </v>
      </c>
    </row>
    <row r="89" spans="15:16">
      <c r="O89" s="1" t="str">
        <f t="shared" si="5"/>
        <v xml:space="preserve"> </v>
      </c>
      <c r="P89" s="1" t="str">
        <f t="shared" si="6"/>
        <v xml:space="preserve"> </v>
      </c>
    </row>
    <row r="90" spans="15:16">
      <c r="O90" s="1" t="str">
        <f t="shared" si="5"/>
        <v xml:space="preserve"> </v>
      </c>
      <c r="P90" s="1" t="str">
        <f t="shared" si="6"/>
        <v xml:space="preserve"> </v>
      </c>
    </row>
    <row r="91" spans="15:16">
      <c r="O91" s="1" t="str">
        <f t="shared" si="5"/>
        <v xml:space="preserve"> </v>
      </c>
      <c r="P91" s="1" t="str">
        <f t="shared" si="6"/>
        <v xml:space="preserve"> </v>
      </c>
    </row>
    <row r="92" spans="15:16">
      <c r="O92" s="1" t="str">
        <f t="shared" si="5"/>
        <v xml:space="preserve"> </v>
      </c>
      <c r="P92" s="1" t="str">
        <f t="shared" si="6"/>
        <v xml:space="preserve"> </v>
      </c>
    </row>
    <row r="93" spans="15:16">
      <c r="O93" s="1" t="str">
        <f t="shared" si="5"/>
        <v xml:space="preserve"> </v>
      </c>
      <c r="P93" s="1" t="str">
        <f t="shared" si="6"/>
        <v xml:space="preserve"> </v>
      </c>
    </row>
    <row r="94" spans="15:16">
      <c r="O94" s="1" t="str">
        <f t="shared" si="5"/>
        <v xml:space="preserve"> </v>
      </c>
      <c r="P94" s="1" t="str">
        <f t="shared" si="6"/>
        <v xml:space="preserve"> </v>
      </c>
    </row>
    <row r="95" spans="15:16">
      <c r="O95" s="1" t="str">
        <f t="shared" si="5"/>
        <v xml:space="preserve"> </v>
      </c>
      <c r="P95" s="1" t="str">
        <f t="shared" si="6"/>
        <v xml:space="preserve"> </v>
      </c>
    </row>
    <row r="96" spans="15:16">
      <c r="O96" s="1" t="str">
        <f t="shared" si="5"/>
        <v xml:space="preserve"> </v>
      </c>
      <c r="P96" s="1" t="str">
        <f t="shared" si="6"/>
        <v xml:space="preserve"> </v>
      </c>
    </row>
    <row r="97" spans="15:16">
      <c r="O97" s="1" t="str">
        <f t="shared" si="5"/>
        <v xml:space="preserve"> </v>
      </c>
      <c r="P97" s="1" t="str">
        <f t="shared" si="6"/>
        <v xml:space="preserve"> </v>
      </c>
    </row>
    <row r="98" spans="15:16">
      <c r="O98" s="1" t="str">
        <f t="shared" si="5"/>
        <v xml:space="preserve"> </v>
      </c>
      <c r="P98" s="1" t="str">
        <f t="shared" si="6"/>
        <v xml:space="preserve"> </v>
      </c>
    </row>
    <row r="99" spans="15:16">
      <c r="O99" s="1" t="str">
        <f t="shared" si="5"/>
        <v xml:space="preserve"> </v>
      </c>
      <c r="P99" s="1" t="str">
        <f t="shared" si="6"/>
        <v xml:space="preserve"> </v>
      </c>
    </row>
    <row r="100" spans="15:16">
      <c r="O100" s="1" t="str">
        <f t="shared" si="5"/>
        <v xml:space="preserve"> </v>
      </c>
      <c r="P100" s="1" t="str">
        <f t="shared" si="6"/>
        <v xml:space="preserve"> </v>
      </c>
    </row>
    <row r="101" spans="15:16">
      <c r="O101" s="1" t="str">
        <f t="shared" si="5"/>
        <v xml:space="preserve"> </v>
      </c>
      <c r="P101" s="1" t="str">
        <f t="shared" si="6"/>
        <v xml:space="preserve"> </v>
      </c>
    </row>
    <row r="102" spans="15:16">
      <c r="O102" s="1" t="str">
        <f t="shared" si="5"/>
        <v xml:space="preserve"> </v>
      </c>
      <c r="P102" s="1" t="str">
        <f t="shared" si="6"/>
        <v xml:space="preserve"> </v>
      </c>
    </row>
    <row r="103" spans="15:16">
      <c r="O103" s="1" t="str">
        <f t="shared" si="5"/>
        <v xml:space="preserve"> </v>
      </c>
      <c r="P103" s="1" t="str">
        <f t="shared" si="6"/>
        <v xml:space="preserve"> </v>
      </c>
    </row>
    <row r="104" spans="15:16">
      <c r="O104" s="1" t="str">
        <f t="shared" si="5"/>
        <v xml:space="preserve"> </v>
      </c>
      <c r="P104" s="1" t="str">
        <f t="shared" si="6"/>
        <v xml:space="preserve"> </v>
      </c>
    </row>
    <row r="105" spans="15:16">
      <c r="O105" s="1" t="str">
        <f t="shared" ref="O105:O136" si="7">IF(N105&gt;0,LOOKUP(N105,R$3:R$9,S$3:S$9)," ")</f>
        <v xml:space="preserve"> </v>
      </c>
      <c r="P105" s="1" t="str">
        <f t="shared" si="6"/>
        <v xml:space="preserve"> </v>
      </c>
    </row>
    <row r="106" spans="15:16">
      <c r="O106" s="1" t="str">
        <f t="shared" si="7"/>
        <v xml:space="preserve"> </v>
      </c>
      <c r="P106" s="1" t="str">
        <f t="shared" si="6"/>
        <v xml:space="preserve"> </v>
      </c>
    </row>
    <row r="107" spans="15:16">
      <c r="O107" s="1" t="str">
        <f t="shared" si="7"/>
        <v xml:space="preserve"> </v>
      </c>
      <c r="P107" s="1" t="str">
        <f t="shared" si="6"/>
        <v xml:space="preserve"> </v>
      </c>
    </row>
    <row r="108" spans="15:16">
      <c r="O108" s="1" t="str">
        <f t="shared" si="7"/>
        <v xml:space="preserve"> </v>
      </c>
      <c r="P108" s="1" t="str">
        <f t="shared" si="6"/>
        <v xml:space="preserve"> </v>
      </c>
    </row>
    <row r="109" spans="15:16">
      <c r="O109" s="1" t="str">
        <f t="shared" si="7"/>
        <v xml:space="preserve"> </v>
      </c>
      <c r="P109" s="1" t="str">
        <f t="shared" si="6"/>
        <v xml:space="preserve"> </v>
      </c>
    </row>
    <row r="110" spans="15:16">
      <c r="O110" s="1" t="str">
        <f t="shared" si="7"/>
        <v xml:space="preserve"> </v>
      </c>
      <c r="P110" s="1" t="str">
        <f t="shared" si="6"/>
        <v xml:space="preserve"> </v>
      </c>
    </row>
    <row r="111" spans="15:16">
      <c r="O111" s="1" t="str">
        <f t="shared" si="7"/>
        <v xml:space="preserve"> </v>
      </c>
      <c r="P111" s="1" t="str">
        <f t="shared" si="6"/>
        <v xml:space="preserve"> </v>
      </c>
    </row>
    <row r="112" spans="15:16">
      <c r="O112" s="1" t="str">
        <f t="shared" si="7"/>
        <v xml:space="preserve"> </v>
      </c>
      <c r="P112" s="1" t="str">
        <f t="shared" si="6"/>
        <v xml:space="preserve"> </v>
      </c>
    </row>
    <row r="113" spans="15:16">
      <c r="O113" s="1" t="str">
        <f t="shared" si="7"/>
        <v xml:space="preserve"> </v>
      </c>
      <c r="P113" s="1" t="str">
        <f t="shared" si="6"/>
        <v xml:space="preserve"> </v>
      </c>
    </row>
    <row r="114" spans="15:16">
      <c r="O114" s="1" t="str">
        <f t="shared" si="7"/>
        <v xml:space="preserve"> </v>
      </c>
      <c r="P114" s="1" t="str">
        <f t="shared" si="6"/>
        <v xml:space="preserve"> </v>
      </c>
    </row>
    <row r="115" spans="15:16">
      <c r="O115" s="1" t="str">
        <f t="shared" si="7"/>
        <v xml:space="preserve"> </v>
      </c>
      <c r="P115" s="1" t="str">
        <f t="shared" si="6"/>
        <v xml:space="preserve"> </v>
      </c>
    </row>
    <row r="116" spans="15:16">
      <c r="O116" s="1" t="str">
        <f t="shared" si="7"/>
        <v xml:space="preserve"> </v>
      </c>
      <c r="P116" s="1" t="str">
        <f t="shared" si="6"/>
        <v xml:space="preserve"> </v>
      </c>
    </row>
    <row r="117" spans="15:16">
      <c r="O117" s="1" t="str">
        <f t="shared" si="7"/>
        <v xml:space="preserve"> </v>
      </c>
      <c r="P117" s="1" t="str">
        <f t="shared" si="6"/>
        <v xml:space="preserve"> </v>
      </c>
    </row>
    <row r="118" spans="15:16">
      <c r="O118" s="1" t="str">
        <f t="shared" si="7"/>
        <v xml:space="preserve"> </v>
      </c>
      <c r="P118" s="1" t="str">
        <f t="shared" si="6"/>
        <v xml:space="preserve"> </v>
      </c>
    </row>
    <row r="119" spans="15:16">
      <c r="O119" s="1" t="str">
        <f t="shared" si="7"/>
        <v xml:space="preserve"> </v>
      </c>
      <c r="P119" s="1" t="str">
        <f t="shared" si="6"/>
        <v xml:space="preserve"> </v>
      </c>
    </row>
    <row r="120" spans="15:16">
      <c r="O120" s="1" t="str">
        <f t="shared" si="7"/>
        <v xml:space="preserve"> </v>
      </c>
      <c r="P120" s="1" t="str">
        <f t="shared" si="6"/>
        <v xml:space="preserve"> </v>
      </c>
    </row>
    <row r="121" spans="15:16">
      <c r="O121" s="1" t="str">
        <f t="shared" si="7"/>
        <v xml:space="preserve"> </v>
      </c>
      <c r="P121" s="1" t="str">
        <f t="shared" si="6"/>
        <v xml:space="preserve"> </v>
      </c>
    </row>
    <row r="122" spans="15:16">
      <c r="O122" s="1" t="str">
        <f t="shared" si="7"/>
        <v xml:space="preserve"> </v>
      </c>
      <c r="P122" s="1" t="str">
        <f t="shared" si="6"/>
        <v xml:space="preserve"> </v>
      </c>
    </row>
    <row r="123" spans="15:16">
      <c r="O123" s="1" t="str">
        <f t="shared" si="7"/>
        <v xml:space="preserve"> </v>
      </c>
      <c r="P123" s="1" t="str">
        <f t="shared" si="6"/>
        <v xml:space="preserve"> </v>
      </c>
    </row>
    <row r="124" spans="15:16">
      <c r="O124" s="1" t="str">
        <f t="shared" si="7"/>
        <v xml:space="preserve"> </v>
      </c>
      <c r="P124" s="1" t="str">
        <f t="shared" si="6"/>
        <v xml:space="preserve"> </v>
      </c>
    </row>
    <row r="125" spans="15:16">
      <c r="O125" s="1" t="str">
        <f t="shared" si="7"/>
        <v xml:space="preserve"> </v>
      </c>
      <c r="P125" s="1" t="str">
        <f t="shared" si="6"/>
        <v xml:space="preserve"> </v>
      </c>
    </row>
    <row r="126" spans="15:16">
      <c r="O126" s="1" t="str">
        <f t="shared" si="7"/>
        <v xml:space="preserve"> </v>
      </c>
      <c r="P126" s="1" t="str">
        <f t="shared" si="6"/>
        <v xml:space="preserve"> </v>
      </c>
    </row>
    <row r="127" spans="15:16">
      <c r="O127" s="1" t="str">
        <f t="shared" si="7"/>
        <v xml:space="preserve"> </v>
      </c>
      <c r="P127" s="1" t="str">
        <f t="shared" si="6"/>
        <v xml:space="preserve"> </v>
      </c>
    </row>
    <row r="128" spans="15:16">
      <c r="O128" s="1" t="str">
        <f t="shared" si="7"/>
        <v xml:space="preserve"> </v>
      </c>
      <c r="P128" s="1" t="str">
        <f t="shared" si="6"/>
        <v xml:space="preserve"> </v>
      </c>
    </row>
    <row r="129" spans="15:16">
      <c r="O129" s="1" t="str">
        <f t="shared" si="7"/>
        <v xml:space="preserve"> </v>
      </c>
      <c r="P129" s="1" t="str">
        <f t="shared" si="6"/>
        <v xml:space="preserve"> </v>
      </c>
    </row>
    <row r="130" spans="15:16">
      <c r="O130" s="1" t="str">
        <f t="shared" si="7"/>
        <v xml:space="preserve"> </v>
      </c>
      <c r="P130" s="1" t="str">
        <f t="shared" si="6"/>
        <v xml:space="preserve"> </v>
      </c>
    </row>
    <row r="131" spans="15:16">
      <c r="O131" s="1" t="str">
        <f t="shared" si="7"/>
        <v xml:space="preserve"> </v>
      </c>
      <c r="P131" s="1" t="str">
        <f t="shared" si="6"/>
        <v xml:space="preserve"> </v>
      </c>
    </row>
    <row r="132" spans="15:16">
      <c r="O132" s="1" t="str">
        <f t="shared" si="7"/>
        <v xml:space="preserve"> </v>
      </c>
      <c r="P132" s="1" t="str">
        <f t="shared" si="6"/>
        <v xml:space="preserve"> </v>
      </c>
    </row>
    <row r="133" spans="15:16">
      <c r="O133" s="1" t="str">
        <f t="shared" si="7"/>
        <v xml:space="preserve"> </v>
      </c>
      <c r="P133" s="1" t="str">
        <f t="shared" si="6"/>
        <v xml:space="preserve"> </v>
      </c>
    </row>
    <row r="134" spans="15:16">
      <c r="O134" s="1" t="str">
        <f t="shared" si="7"/>
        <v xml:space="preserve"> </v>
      </c>
      <c r="P134" s="1" t="str">
        <f t="shared" si="6"/>
        <v xml:space="preserve"> </v>
      </c>
    </row>
    <row r="135" spans="15:16">
      <c r="O135" s="1" t="str">
        <f t="shared" si="7"/>
        <v xml:space="preserve"> </v>
      </c>
      <c r="P135" s="1" t="str">
        <f t="shared" si="6"/>
        <v xml:space="preserve"> </v>
      </c>
    </row>
    <row r="136" spans="15:16">
      <c r="O136" s="1" t="str">
        <f t="shared" si="7"/>
        <v xml:space="preserve"> </v>
      </c>
      <c r="P136" s="1" t="str">
        <f t="shared" si="6"/>
        <v xml:space="preserve"> </v>
      </c>
    </row>
    <row r="137" spans="15:16">
      <c r="O137" s="1" t="str">
        <f t="shared" ref="O137:O168" si="8">IF(N137&gt;0,LOOKUP(N137,R$3:R$9,S$3:S$9)," ")</f>
        <v xml:space="preserve"> </v>
      </c>
      <c r="P137" s="1" t="str">
        <f t="shared" ref="P137:P200" si="9">IF(N137&gt;0,L137*O137/100," ")</f>
        <v xml:space="preserve"> </v>
      </c>
    </row>
    <row r="138" spans="15:16">
      <c r="O138" s="1" t="str">
        <f t="shared" si="8"/>
        <v xml:space="preserve"> </v>
      </c>
      <c r="P138" s="1" t="str">
        <f t="shared" si="9"/>
        <v xml:space="preserve"> </v>
      </c>
    </row>
    <row r="139" spans="15:16">
      <c r="O139" s="1" t="str">
        <f t="shared" si="8"/>
        <v xml:space="preserve"> </v>
      </c>
      <c r="P139" s="1" t="str">
        <f t="shared" si="9"/>
        <v xml:space="preserve"> </v>
      </c>
    </row>
    <row r="140" spans="15:16">
      <c r="O140" s="1" t="str">
        <f t="shared" si="8"/>
        <v xml:space="preserve"> </v>
      </c>
      <c r="P140" s="1" t="str">
        <f t="shared" si="9"/>
        <v xml:space="preserve"> </v>
      </c>
    </row>
    <row r="141" spans="15:16">
      <c r="O141" s="1" t="str">
        <f t="shared" si="8"/>
        <v xml:space="preserve"> </v>
      </c>
      <c r="P141" s="1" t="str">
        <f t="shared" si="9"/>
        <v xml:space="preserve"> </v>
      </c>
    </row>
    <row r="142" spans="15:16">
      <c r="O142" s="1" t="str">
        <f t="shared" si="8"/>
        <v xml:space="preserve"> </v>
      </c>
      <c r="P142" s="1" t="str">
        <f t="shared" si="9"/>
        <v xml:space="preserve"> </v>
      </c>
    </row>
    <row r="143" spans="15:16">
      <c r="O143" s="1" t="str">
        <f t="shared" si="8"/>
        <v xml:space="preserve"> </v>
      </c>
      <c r="P143" s="1" t="str">
        <f t="shared" si="9"/>
        <v xml:space="preserve"> </v>
      </c>
    </row>
    <row r="144" spans="15:16">
      <c r="O144" s="1" t="str">
        <f t="shared" si="8"/>
        <v xml:space="preserve"> </v>
      </c>
      <c r="P144" s="1" t="str">
        <f t="shared" si="9"/>
        <v xml:space="preserve"> </v>
      </c>
    </row>
    <row r="145" spans="15:16">
      <c r="O145" s="1" t="str">
        <f t="shared" si="8"/>
        <v xml:space="preserve"> </v>
      </c>
      <c r="P145" s="1" t="str">
        <f t="shared" si="9"/>
        <v xml:space="preserve"> </v>
      </c>
    </row>
    <row r="146" spans="15:16">
      <c r="O146" s="1" t="str">
        <f t="shared" si="8"/>
        <v xml:space="preserve"> </v>
      </c>
      <c r="P146" s="1" t="str">
        <f t="shared" si="9"/>
        <v xml:space="preserve"> </v>
      </c>
    </row>
    <row r="147" spans="15:16">
      <c r="O147" s="1" t="str">
        <f t="shared" si="8"/>
        <v xml:space="preserve"> </v>
      </c>
      <c r="P147" s="1" t="str">
        <f t="shared" si="9"/>
        <v xml:space="preserve"> </v>
      </c>
    </row>
    <row r="148" spans="15:16">
      <c r="O148" s="1" t="str">
        <f t="shared" si="8"/>
        <v xml:space="preserve"> </v>
      </c>
      <c r="P148" s="1" t="str">
        <f t="shared" si="9"/>
        <v xml:space="preserve"> </v>
      </c>
    </row>
    <row r="149" spans="15:16">
      <c r="O149" s="1" t="str">
        <f t="shared" si="8"/>
        <v xml:space="preserve"> </v>
      </c>
      <c r="P149" s="1" t="str">
        <f t="shared" si="9"/>
        <v xml:space="preserve"> </v>
      </c>
    </row>
    <row r="150" spans="15:16">
      <c r="O150" s="1" t="str">
        <f t="shared" si="8"/>
        <v xml:space="preserve"> </v>
      </c>
      <c r="P150" s="1" t="str">
        <f t="shared" si="9"/>
        <v xml:space="preserve"> </v>
      </c>
    </row>
    <row r="151" spans="15:16">
      <c r="O151" s="1" t="str">
        <f t="shared" si="8"/>
        <v xml:space="preserve"> </v>
      </c>
      <c r="P151" s="1" t="str">
        <f t="shared" si="9"/>
        <v xml:space="preserve"> </v>
      </c>
    </row>
    <row r="152" spans="15:16">
      <c r="O152" s="1" t="str">
        <f t="shared" si="8"/>
        <v xml:space="preserve"> </v>
      </c>
      <c r="P152" s="1" t="str">
        <f t="shared" si="9"/>
        <v xml:space="preserve"> </v>
      </c>
    </row>
    <row r="153" spans="15:16">
      <c r="O153" s="1" t="str">
        <f t="shared" si="8"/>
        <v xml:space="preserve"> </v>
      </c>
      <c r="P153" s="1" t="str">
        <f t="shared" si="9"/>
        <v xml:space="preserve"> </v>
      </c>
    </row>
    <row r="154" spans="15:16">
      <c r="O154" s="1" t="str">
        <f t="shared" si="8"/>
        <v xml:space="preserve"> </v>
      </c>
      <c r="P154" s="1" t="str">
        <f t="shared" si="9"/>
        <v xml:space="preserve"> </v>
      </c>
    </row>
    <row r="155" spans="15:16">
      <c r="O155" s="1" t="str">
        <f t="shared" si="8"/>
        <v xml:space="preserve"> </v>
      </c>
      <c r="P155" s="1" t="str">
        <f t="shared" si="9"/>
        <v xml:space="preserve"> </v>
      </c>
    </row>
    <row r="156" spans="15:16">
      <c r="O156" s="1" t="str">
        <f t="shared" si="8"/>
        <v xml:space="preserve"> </v>
      </c>
      <c r="P156" s="1" t="str">
        <f t="shared" si="9"/>
        <v xml:space="preserve"> </v>
      </c>
    </row>
    <row r="157" spans="15:16">
      <c r="O157" s="1" t="str">
        <f t="shared" si="8"/>
        <v xml:space="preserve"> </v>
      </c>
      <c r="P157" s="1" t="str">
        <f t="shared" si="9"/>
        <v xml:space="preserve"> </v>
      </c>
    </row>
    <row r="158" spans="15:16">
      <c r="O158" s="1" t="str">
        <f t="shared" si="8"/>
        <v xml:space="preserve"> </v>
      </c>
      <c r="P158" s="1" t="str">
        <f t="shared" si="9"/>
        <v xml:space="preserve"> </v>
      </c>
    </row>
    <row r="159" spans="15:16">
      <c r="O159" s="1" t="str">
        <f t="shared" si="8"/>
        <v xml:space="preserve"> </v>
      </c>
      <c r="P159" s="1" t="str">
        <f t="shared" si="9"/>
        <v xml:space="preserve"> </v>
      </c>
    </row>
    <row r="160" spans="15:16">
      <c r="O160" s="1" t="str">
        <f t="shared" si="8"/>
        <v xml:space="preserve"> </v>
      </c>
      <c r="P160" s="1" t="str">
        <f t="shared" si="9"/>
        <v xml:space="preserve"> </v>
      </c>
    </row>
    <row r="161" spans="15:16">
      <c r="O161" s="1" t="str">
        <f t="shared" si="8"/>
        <v xml:space="preserve"> </v>
      </c>
      <c r="P161" s="1" t="str">
        <f t="shared" si="9"/>
        <v xml:space="preserve"> </v>
      </c>
    </row>
    <row r="162" spans="15:16">
      <c r="O162" s="1" t="str">
        <f t="shared" si="8"/>
        <v xml:space="preserve"> </v>
      </c>
      <c r="P162" s="1" t="str">
        <f t="shared" si="9"/>
        <v xml:space="preserve"> </v>
      </c>
    </row>
    <row r="163" spans="15:16">
      <c r="O163" s="1" t="str">
        <f t="shared" si="8"/>
        <v xml:space="preserve"> </v>
      </c>
      <c r="P163" s="1" t="str">
        <f t="shared" si="9"/>
        <v xml:space="preserve"> </v>
      </c>
    </row>
    <row r="164" spans="15:16">
      <c r="O164" s="1" t="str">
        <f t="shared" si="8"/>
        <v xml:space="preserve"> </v>
      </c>
      <c r="P164" s="1" t="str">
        <f t="shared" si="9"/>
        <v xml:space="preserve"> </v>
      </c>
    </row>
    <row r="165" spans="15:16">
      <c r="O165" s="1" t="str">
        <f t="shared" si="8"/>
        <v xml:space="preserve"> </v>
      </c>
      <c r="P165" s="1" t="str">
        <f t="shared" si="9"/>
        <v xml:space="preserve"> </v>
      </c>
    </row>
    <row r="166" spans="15:16">
      <c r="O166" s="1" t="str">
        <f t="shared" si="8"/>
        <v xml:space="preserve"> </v>
      </c>
      <c r="P166" s="1" t="str">
        <f t="shared" si="9"/>
        <v xml:space="preserve"> </v>
      </c>
    </row>
    <row r="167" spans="15:16">
      <c r="O167" s="1" t="str">
        <f t="shared" si="8"/>
        <v xml:space="preserve"> </v>
      </c>
      <c r="P167" s="1" t="str">
        <f t="shared" si="9"/>
        <v xml:space="preserve"> </v>
      </c>
    </row>
    <row r="168" spans="15:16">
      <c r="O168" s="1" t="str">
        <f t="shared" si="8"/>
        <v xml:space="preserve"> </v>
      </c>
      <c r="P168" s="1" t="str">
        <f t="shared" si="9"/>
        <v xml:space="preserve"> </v>
      </c>
    </row>
    <row r="169" spans="15:16">
      <c r="O169" s="1" t="str">
        <f t="shared" ref="O169:O200" si="10">IF(N169&gt;0,LOOKUP(N169,R$3:R$9,S$3:S$9)," ")</f>
        <v xml:space="preserve"> </v>
      </c>
      <c r="P169" s="1" t="str">
        <f t="shared" si="9"/>
        <v xml:space="preserve"> </v>
      </c>
    </row>
    <row r="170" spans="15:16">
      <c r="O170" s="1" t="str">
        <f t="shared" si="10"/>
        <v xml:space="preserve"> </v>
      </c>
      <c r="P170" s="1" t="str">
        <f t="shared" si="9"/>
        <v xml:space="preserve"> </v>
      </c>
    </row>
    <row r="171" spans="15:16">
      <c r="O171" s="1" t="str">
        <f t="shared" si="10"/>
        <v xml:space="preserve"> </v>
      </c>
      <c r="P171" s="1" t="str">
        <f t="shared" si="9"/>
        <v xml:space="preserve"> </v>
      </c>
    </row>
    <row r="172" spans="15:16">
      <c r="O172" s="1" t="str">
        <f t="shared" si="10"/>
        <v xml:space="preserve"> </v>
      </c>
      <c r="P172" s="1" t="str">
        <f t="shared" si="9"/>
        <v xml:space="preserve"> </v>
      </c>
    </row>
    <row r="173" spans="15:16">
      <c r="O173" s="1" t="str">
        <f t="shared" si="10"/>
        <v xml:space="preserve"> </v>
      </c>
      <c r="P173" s="1" t="str">
        <f t="shared" si="9"/>
        <v xml:space="preserve"> </v>
      </c>
    </row>
    <row r="174" spans="15:16">
      <c r="O174" s="1" t="str">
        <f t="shared" si="10"/>
        <v xml:space="preserve"> </v>
      </c>
      <c r="P174" s="1" t="str">
        <f t="shared" si="9"/>
        <v xml:space="preserve"> </v>
      </c>
    </row>
    <row r="175" spans="15:16">
      <c r="O175" s="1" t="str">
        <f t="shared" si="10"/>
        <v xml:space="preserve"> </v>
      </c>
      <c r="P175" s="1" t="str">
        <f t="shared" si="9"/>
        <v xml:space="preserve"> </v>
      </c>
    </row>
    <row r="176" spans="15:16">
      <c r="O176" s="1" t="str">
        <f t="shared" si="10"/>
        <v xml:space="preserve"> </v>
      </c>
      <c r="P176" s="1" t="str">
        <f t="shared" si="9"/>
        <v xml:space="preserve"> </v>
      </c>
    </row>
    <row r="177" spans="15:19">
      <c r="O177" s="1" t="str">
        <f t="shared" si="10"/>
        <v xml:space="preserve"> </v>
      </c>
      <c r="P177" s="1" t="str">
        <f t="shared" si="9"/>
        <v xml:space="preserve"> </v>
      </c>
    </row>
    <row r="178" spans="15:19">
      <c r="O178" s="1" t="str">
        <f t="shared" si="10"/>
        <v xml:space="preserve"> </v>
      </c>
      <c r="P178" s="1" t="str">
        <f t="shared" si="9"/>
        <v xml:space="preserve"> </v>
      </c>
    </row>
    <row r="179" spans="15:19">
      <c r="O179" s="1" t="str">
        <f t="shared" si="10"/>
        <v xml:space="preserve"> </v>
      </c>
      <c r="P179" s="1" t="str">
        <f t="shared" si="9"/>
        <v xml:space="preserve"> </v>
      </c>
    </row>
    <row r="180" spans="15:19">
      <c r="O180" s="1" t="str">
        <f t="shared" si="10"/>
        <v xml:space="preserve"> </v>
      </c>
      <c r="P180" s="1" t="str">
        <f t="shared" si="9"/>
        <v xml:space="preserve"> </v>
      </c>
    </row>
    <row r="181" spans="15:19">
      <c r="O181" s="1" t="str">
        <f t="shared" si="10"/>
        <v xml:space="preserve"> </v>
      </c>
      <c r="P181" s="1" t="str">
        <f t="shared" si="9"/>
        <v xml:space="preserve"> </v>
      </c>
    </row>
    <row r="182" spans="15:19">
      <c r="O182" s="1" t="str">
        <f t="shared" si="10"/>
        <v xml:space="preserve"> </v>
      </c>
      <c r="P182" s="1" t="str">
        <f t="shared" si="9"/>
        <v xml:space="preserve"> </v>
      </c>
      <c r="Q182" s="37"/>
      <c r="R182" s="37"/>
      <c r="S182" s="37"/>
    </row>
    <row r="183" spans="15:19">
      <c r="O183" s="1" t="str">
        <f t="shared" si="10"/>
        <v xml:space="preserve"> </v>
      </c>
      <c r="P183" s="1" t="str">
        <f t="shared" si="9"/>
        <v xml:space="preserve"> </v>
      </c>
      <c r="Q183" s="37"/>
      <c r="R183" s="37"/>
      <c r="S183" s="37"/>
    </row>
    <row r="184" spans="15:19">
      <c r="O184" s="1" t="str">
        <f t="shared" si="10"/>
        <v xml:space="preserve"> </v>
      </c>
      <c r="P184" s="1" t="str">
        <f t="shared" si="9"/>
        <v xml:space="preserve"> </v>
      </c>
      <c r="Q184" s="37"/>
      <c r="R184" s="37"/>
      <c r="S184" s="37"/>
    </row>
    <row r="185" spans="15:19">
      <c r="O185" s="1" t="str">
        <f t="shared" si="10"/>
        <v xml:space="preserve"> </v>
      </c>
      <c r="P185" s="1" t="str">
        <f t="shared" si="9"/>
        <v xml:space="preserve"> </v>
      </c>
      <c r="Q185" s="37"/>
      <c r="R185" s="37"/>
      <c r="S185" s="37"/>
    </row>
    <row r="186" spans="15:19">
      <c r="O186" s="1" t="str">
        <f t="shared" si="10"/>
        <v xml:space="preserve"> </v>
      </c>
      <c r="P186" s="1" t="str">
        <f t="shared" si="9"/>
        <v xml:space="preserve"> </v>
      </c>
    </row>
    <row r="187" spans="15:19">
      <c r="O187" s="1" t="str">
        <f t="shared" si="10"/>
        <v xml:space="preserve"> </v>
      </c>
      <c r="P187" s="1" t="str">
        <f t="shared" si="9"/>
        <v xml:space="preserve"> </v>
      </c>
    </row>
    <row r="188" spans="15:19">
      <c r="O188" s="1" t="str">
        <f t="shared" si="10"/>
        <v xml:space="preserve"> </v>
      </c>
      <c r="P188" s="1" t="str">
        <f t="shared" si="9"/>
        <v xml:space="preserve"> </v>
      </c>
    </row>
    <row r="189" spans="15:19">
      <c r="O189" s="1" t="str">
        <f t="shared" si="10"/>
        <v xml:space="preserve"> </v>
      </c>
      <c r="P189" s="1" t="str">
        <f t="shared" si="9"/>
        <v xml:space="preserve"> </v>
      </c>
    </row>
    <row r="190" spans="15:19">
      <c r="O190" s="1" t="str">
        <f t="shared" si="10"/>
        <v xml:space="preserve"> </v>
      </c>
      <c r="P190" s="1" t="str">
        <f t="shared" si="9"/>
        <v xml:space="preserve"> </v>
      </c>
    </row>
    <row r="191" spans="15:19">
      <c r="O191" s="1" t="str">
        <f t="shared" si="10"/>
        <v xml:space="preserve"> </v>
      </c>
      <c r="P191" s="1" t="str">
        <f t="shared" si="9"/>
        <v xml:space="preserve"> </v>
      </c>
    </row>
    <row r="192" spans="15:19">
      <c r="O192" s="1" t="str">
        <f t="shared" si="10"/>
        <v xml:space="preserve"> </v>
      </c>
      <c r="P192" s="1" t="str">
        <f t="shared" si="9"/>
        <v xml:space="preserve"> </v>
      </c>
    </row>
    <row r="193" spans="15:16">
      <c r="O193" s="1" t="str">
        <f t="shared" si="10"/>
        <v xml:space="preserve"> </v>
      </c>
      <c r="P193" s="1" t="str">
        <f t="shared" si="9"/>
        <v xml:space="preserve"> </v>
      </c>
    </row>
    <row r="194" spans="15:16">
      <c r="O194" s="1" t="str">
        <f t="shared" si="10"/>
        <v xml:space="preserve"> </v>
      </c>
      <c r="P194" s="1" t="str">
        <f t="shared" si="9"/>
        <v xml:space="preserve"> </v>
      </c>
    </row>
    <row r="195" spans="15:16">
      <c r="O195" s="1" t="str">
        <f t="shared" si="10"/>
        <v xml:space="preserve"> </v>
      </c>
      <c r="P195" s="1" t="str">
        <f t="shared" si="9"/>
        <v xml:space="preserve"> </v>
      </c>
    </row>
    <row r="196" spans="15:16">
      <c r="O196" s="1" t="str">
        <f t="shared" si="10"/>
        <v xml:space="preserve"> </v>
      </c>
      <c r="P196" s="1" t="str">
        <f t="shared" si="9"/>
        <v xml:space="preserve"> </v>
      </c>
    </row>
    <row r="197" spans="15:16">
      <c r="O197" s="1" t="str">
        <f t="shared" si="10"/>
        <v xml:space="preserve"> </v>
      </c>
      <c r="P197" s="1" t="str">
        <f t="shared" si="9"/>
        <v xml:space="preserve"> </v>
      </c>
    </row>
    <row r="198" spans="15:16">
      <c r="O198" s="1" t="str">
        <f t="shared" si="10"/>
        <v xml:space="preserve"> </v>
      </c>
      <c r="P198" s="1" t="str">
        <f t="shared" si="9"/>
        <v xml:space="preserve"> </v>
      </c>
    </row>
    <row r="199" spans="15:16">
      <c r="O199" s="1" t="str">
        <f t="shared" si="10"/>
        <v xml:space="preserve"> </v>
      </c>
      <c r="P199" s="1" t="str">
        <f t="shared" si="9"/>
        <v xml:space="preserve"> </v>
      </c>
    </row>
    <row r="200" spans="15:16">
      <c r="O200" s="1" t="str">
        <f t="shared" si="10"/>
        <v xml:space="preserve"> </v>
      </c>
      <c r="P200" s="1" t="str">
        <f t="shared" si="9"/>
        <v xml:space="preserve"> </v>
      </c>
    </row>
    <row r="201" spans="15:16">
      <c r="O201" s="1" t="str">
        <f t="shared" ref="O201:O212" si="11">IF(N201&gt;0,LOOKUP(N201,R$3:R$9,S$3:S$9)," ")</f>
        <v xml:space="preserve"> </v>
      </c>
      <c r="P201" s="1" t="str">
        <f t="shared" ref="P201:P212" si="12">IF(N201&gt;0,L201*O201/100," ")</f>
        <v xml:space="preserve"> </v>
      </c>
    </row>
    <row r="202" spans="15:16">
      <c r="O202" s="1" t="str">
        <f t="shared" si="11"/>
        <v xml:space="preserve"> </v>
      </c>
      <c r="P202" s="1" t="str">
        <f t="shared" si="12"/>
        <v xml:space="preserve"> </v>
      </c>
    </row>
    <row r="203" spans="15:16">
      <c r="O203" s="1" t="str">
        <f t="shared" si="11"/>
        <v xml:space="preserve"> </v>
      </c>
      <c r="P203" s="1" t="str">
        <f t="shared" si="12"/>
        <v xml:space="preserve"> </v>
      </c>
    </row>
    <row r="204" spans="15:16">
      <c r="O204" s="1" t="str">
        <f t="shared" si="11"/>
        <v xml:space="preserve"> </v>
      </c>
      <c r="P204" s="1" t="str">
        <f t="shared" si="12"/>
        <v xml:space="preserve"> </v>
      </c>
    </row>
    <row r="205" spans="15:16">
      <c r="O205" s="1" t="str">
        <f t="shared" si="11"/>
        <v xml:space="preserve"> </v>
      </c>
      <c r="P205" s="1" t="str">
        <f t="shared" si="12"/>
        <v xml:space="preserve"> </v>
      </c>
    </row>
    <row r="206" spans="15:16">
      <c r="O206" s="1" t="str">
        <f t="shared" si="11"/>
        <v xml:space="preserve"> </v>
      </c>
      <c r="P206" s="1" t="str">
        <f t="shared" si="12"/>
        <v xml:space="preserve"> </v>
      </c>
    </row>
    <row r="207" spans="15:16">
      <c r="O207" s="1" t="str">
        <f t="shared" si="11"/>
        <v xml:space="preserve"> </v>
      </c>
      <c r="P207" s="1" t="str">
        <f t="shared" si="12"/>
        <v xml:space="preserve"> </v>
      </c>
    </row>
    <row r="208" spans="15:16">
      <c r="O208" s="1" t="str">
        <f t="shared" si="11"/>
        <v xml:space="preserve"> </v>
      </c>
      <c r="P208" s="1" t="str">
        <f t="shared" si="12"/>
        <v xml:space="preserve"> </v>
      </c>
    </row>
    <row r="209" spans="15:16">
      <c r="O209" s="1" t="str">
        <f t="shared" si="11"/>
        <v xml:space="preserve"> </v>
      </c>
      <c r="P209" s="1" t="str">
        <f t="shared" si="12"/>
        <v xml:space="preserve"> </v>
      </c>
    </row>
    <row r="210" spans="15:16">
      <c r="O210" s="1" t="str">
        <f t="shared" si="11"/>
        <v xml:space="preserve"> </v>
      </c>
      <c r="P210" s="1" t="str">
        <f t="shared" si="12"/>
        <v xml:space="preserve"> </v>
      </c>
    </row>
    <row r="211" spans="15:16">
      <c r="O211" s="1" t="str">
        <f t="shared" si="11"/>
        <v xml:space="preserve"> </v>
      </c>
      <c r="P211" s="1" t="str">
        <f t="shared" si="12"/>
        <v xml:space="preserve"> </v>
      </c>
    </row>
    <row r="212" spans="15:16">
      <c r="O212" s="1" t="str">
        <f t="shared" si="11"/>
        <v xml:space="preserve"> </v>
      </c>
      <c r="P212" s="1" t="str">
        <f t="shared" si="12"/>
        <v xml:space="preserve"> </v>
      </c>
    </row>
  </sheetData>
  <mergeCells count="1">
    <mergeCell ref="K1:M1"/>
  </mergeCells>
  <phoneticPr fontId="0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7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C7:C15"/>
  <sheetViews>
    <sheetView zoomScaleNormal="100" workbookViewId="0">
      <selection activeCell="C26" sqref="C26"/>
    </sheetView>
  </sheetViews>
  <sheetFormatPr defaultRowHeight="15"/>
  <cols>
    <col min="3" max="3" width="78" customWidth="1"/>
  </cols>
  <sheetData>
    <row r="7" spans="3:3" ht="15.75" thickBot="1"/>
    <row r="8" spans="3:3" ht="21" thickBot="1">
      <c r="C8" s="279" t="s">
        <v>173</v>
      </c>
    </row>
    <row r="9" spans="3:3" ht="16.5" thickBot="1">
      <c r="C9" s="284" t="s">
        <v>174</v>
      </c>
    </row>
    <row r="10" spans="3:3" ht="19.5">
      <c r="C10" s="286"/>
    </row>
    <row r="11" spans="3:3" ht="15.75">
      <c r="C11" s="281"/>
    </row>
    <row r="12" spans="3:3" ht="15.75">
      <c r="C12" s="281"/>
    </row>
    <row r="13" spans="3:3" ht="15.75">
      <c r="C13" s="281"/>
    </row>
    <row r="14" spans="3:3" ht="15.75">
      <c r="C14" s="281"/>
    </row>
    <row r="15" spans="3:3" ht="16.5">
      <c r="C15" s="396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31"/>
  <sheetViews>
    <sheetView zoomScaleNormal="85" workbookViewId="0">
      <pane ySplit="2" topLeftCell="A27" activePane="bottomLeft" state="frozen"/>
      <selection activeCell="F28" sqref="F28"/>
      <selection pane="bottomLeft" activeCell="G46" sqref="G46"/>
    </sheetView>
  </sheetViews>
  <sheetFormatPr defaultRowHeight="15"/>
  <cols>
    <col min="1" max="1" width="17.42578125" style="35" bestFit="1" customWidth="1"/>
    <col min="2" max="2" width="28.7109375" style="2" customWidth="1"/>
    <col min="3" max="3" width="4.85546875" style="35" bestFit="1" customWidth="1"/>
    <col min="4" max="5" width="10.7109375" style="2" bestFit="1" customWidth="1"/>
    <col min="6" max="6" width="5.28515625" style="322" bestFit="1" customWidth="1"/>
    <col min="7" max="7" width="11.5703125" style="340" bestFit="1" customWidth="1"/>
    <col min="8" max="8" width="9.140625" style="1" bestFit="1"/>
    <col min="9" max="9" width="11.5703125" style="341" bestFit="1" customWidth="1"/>
    <col min="10" max="10" width="14.140625" style="340" customWidth="1"/>
    <col min="11" max="11" width="10.85546875" style="1" bestFit="1" customWidth="1"/>
    <col min="12" max="12" width="14.7109375" style="1" bestFit="1" customWidth="1"/>
    <col min="13" max="13" width="4.140625" style="1" customWidth="1"/>
    <col min="14" max="14" width="4" style="35" hidden="1" customWidth="1"/>
    <col min="15" max="15" width="3.85546875" style="35" hidden="1" customWidth="1"/>
    <col min="16" max="16" width="4" style="35" hidden="1" customWidth="1"/>
    <col min="17" max="17" width="2.140625" style="1" hidden="1" customWidth="1"/>
    <col min="18" max="18" width="7.5703125" style="1" hidden="1" customWidth="1"/>
    <col min="19" max="19" width="5.28515625" style="1" hidden="1" customWidth="1"/>
    <col min="20" max="16384" width="9.140625" style="1"/>
  </cols>
  <sheetData>
    <row r="1" spans="1:44" s="32" customFormat="1" ht="47.25" customHeight="1" thickBot="1">
      <c r="A1" s="45" t="s">
        <v>175</v>
      </c>
      <c r="B1" s="45" t="s">
        <v>4</v>
      </c>
      <c r="C1" s="33"/>
      <c r="D1" s="33"/>
      <c r="E1" s="33"/>
      <c r="F1" s="322"/>
      <c r="G1" s="34"/>
      <c r="H1" s="33"/>
      <c r="I1" s="34"/>
      <c r="J1" s="34"/>
      <c r="K1" s="420" t="s">
        <v>11</v>
      </c>
      <c r="L1" s="421"/>
      <c r="M1" s="422"/>
      <c r="N1" s="19"/>
      <c r="O1" s="33"/>
      <c r="P1" s="33"/>
      <c r="Q1" s="33"/>
      <c r="R1" s="33"/>
      <c r="S1" s="33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</row>
    <row r="2" spans="1:44" s="37" customFormat="1" ht="60.75" thickBot="1">
      <c r="A2" s="58" t="s">
        <v>176</v>
      </c>
      <c r="B2" s="123"/>
      <c r="C2" s="58" t="s">
        <v>2</v>
      </c>
      <c r="D2" s="45" t="s">
        <v>0</v>
      </c>
      <c r="E2" s="45" t="s">
        <v>1</v>
      </c>
      <c r="F2" s="124" t="s">
        <v>18</v>
      </c>
      <c r="G2" s="91" t="s">
        <v>42</v>
      </c>
      <c r="H2" s="58" t="s">
        <v>7</v>
      </c>
      <c r="I2" s="125" t="s">
        <v>3</v>
      </c>
      <c r="J2" s="21" t="s">
        <v>6</v>
      </c>
      <c r="K2" s="352" t="s">
        <v>17</v>
      </c>
      <c r="L2" s="17" t="s">
        <v>16</v>
      </c>
      <c r="M2" s="17"/>
      <c r="N2" s="18"/>
      <c r="O2" s="35"/>
      <c r="P2" s="35"/>
      <c r="Q2" s="1"/>
      <c r="R2" s="246" t="s">
        <v>38</v>
      </c>
      <c r="S2" s="247" t="s">
        <v>39</v>
      </c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s="63" customFormat="1" ht="45">
      <c r="A3" s="22">
        <v>1</v>
      </c>
      <c r="B3" s="126" t="s">
        <v>177</v>
      </c>
      <c r="C3" s="31">
        <v>101</v>
      </c>
      <c r="D3" s="23"/>
      <c r="E3" s="23"/>
      <c r="F3" s="98"/>
      <c r="G3" s="99"/>
      <c r="H3" s="31"/>
      <c r="I3" s="99"/>
      <c r="J3" s="250"/>
      <c r="K3" s="107">
        <f>F4*G4+F5*G5</f>
        <v>100</v>
      </c>
      <c r="L3" s="54"/>
      <c r="M3" s="130"/>
      <c r="N3" s="18"/>
      <c r="O3" s="35"/>
      <c r="P3" s="35"/>
      <c r="Q3" s="1"/>
      <c r="R3" s="246">
        <v>100</v>
      </c>
      <c r="S3" s="247">
        <v>7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s="103" customFormat="1">
      <c r="A4" s="28" t="s">
        <v>8</v>
      </c>
      <c r="B4" s="323" t="s">
        <v>33</v>
      </c>
      <c r="C4" s="6"/>
      <c r="D4" s="44">
        <v>100</v>
      </c>
      <c r="E4" s="54">
        <v>100</v>
      </c>
      <c r="F4" s="128">
        <v>50</v>
      </c>
      <c r="G4" s="394">
        <v>1</v>
      </c>
      <c r="H4" s="111"/>
      <c r="I4" s="129"/>
      <c r="J4" s="251"/>
      <c r="K4" s="107"/>
      <c r="L4" s="54"/>
      <c r="M4" s="130"/>
      <c r="N4" s="18"/>
      <c r="O4" s="35"/>
      <c r="P4" s="35"/>
      <c r="Q4" s="1"/>
      <c r="R4" s="365">
        <v>101</v>
      </c>
      <c r="S4" s="366">
        <v>14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</row>
    <row r="5" spans="1:44" s="103" customFormat="1">
      <c r="A5" s="28" t="s">
        <v>9</v>
      </c>
      <c r="B5" s="323" t="s">
        <v>178</v>
      </c>
      <c r="C5" s="6"/>
      <c r="D5" s="44">
        <v>230</v>
      </c>
      <c r="E5" s="395">
        <v>233</v>
      </c>
      <c r="F5" s="128">
        <v>50</v>
      </c>
      <c r="G5" s="394">
        <v>1</v>
      </c>
      <c r="H5" s="111"/>
      <c r="I5" s="129"/>
      <c r="J5" s="251"/>
      <c r="K5" s="107"/>
      <c r="L5" s="54"/>
      <c r="M5" s="130"/>
      <c r="N5" s="18"/>
      <c r="O5" s="35"/>
      <c r="P5" s="35"/>
      <c r="Q5" s="1"/>
      <c r="R5" s="365"/>
      <c r="S5" s="366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</row>
    <row r="6" spans="1:44" s="103" customFormat="1">
      <c r="A6" s="28" t="s">
        <v>34</v>
      </c>
      <c r="B6" s="323"/>
      <c r="C6" s="6"/>
      <c r="D6" s="53"/>
      <c r="E6" s="54"/>
      <c r="F6" s="128"/>
      <c r="G6" s="129"/>
      <c r="H6" s="111"/>
      <c r="I6" s="129"/>
      <c r="J6" s="251"/>
      <c r="K6" s="107"/>
      <c r="L6" s="54"/>
      <c r="M6" s="130"/>
      <c r="N6" s="18"/>
      <c r="O6" s="35"/>
      <c r="P6" s="35"/>
      <c r="Q6" s="1"/>
      <c r="R6" s="365">
        <v>102</v>
      </c>
      <c r="S6" s="366">
        <v>28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1:44" s="103" customFormat="1" ht="45.75" thickBot="1">
      <c r="A7" s="27" t="s">
        <v>27</v>
      </c>
      <c r="B7" s="342" t="s">
        <v>179</v>
      </c>
      <c r="C7" s="111"/>
      <c r="D7" s="62">
        <v>42369</v>
      </c>
      <c r="E7" s="62">
        <v>42369</v>
      </c>
      <c r="F7" s="128">
        <v>100</v>
      </c>
      <c r="G7" s="129">
        <v>1</v>
      </c>
      <c r="H7" s="111"/>
      <c r="I7" s="129">
        <v>1</v>
      </c>
      <c r="J7" s="251"/>
      <c r="K7" s="107"/>
      <c r="L7" s="54"/>
      <c r="M7" s="130"/>
      <c r="N7" s="18"/>
      <c r="O7" s="35"/>
      <c r="P7" s="35"/>
      <c r="Q7" s="1"/>
      <c r="R7" s="367">
        <v>103</v>
      </c>
      <c r="S7" s="368">
        <v>35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spans="1:44" s="65" customFormat="1" ht="15.75" thickBot="1">
      <c r="A8" s="306"/>
      <c r="B8" s="343"/>
      <c r="C8" s="344"/>
      <c r="D8" s="215"/>
      <c r="E8" s="215"/>
      <c r="F8" s="345"/>
      <c r="G8" s="346"/>
      <c r="H8" s="344"/>
      <c r="I8" s="346"/>
      <c r="J8" s="346"/>
      <c r="K8" s="253"/>
      <c r="L8" s="17">
        <f>K3</f>
        <v>100</v>
      </c>
      <c r="M8" s="249"/>
      <c r="N8" s="12">
        <f>C3</f>
        <v>101</v>
      </c>
      <c r="O8" s="35">
        <f>IF(N8&gt;0,LOOKUP(N8,R$3:R$7,S$3:S$7)," ")</f>
        <v>14</v>
      </c>
      <c r="P8" s="35">
        <f>IF(N8&gt;0,L8*O8/100," ")</f>
        <v>14</v>
      </c>
      <c r="Q8" s="1"/>
      <c r="R8" s="317"/>
      <c r="S8" s="317"/>
    </row>
    <row r="9" spans="1:44" s="65" customFormat="1" ht="15.75" thickBot="1">
      <c r="A9" s="16" t="s">
        <v>180</v>
      </c>
      <c r="B9" s="158"/>
      <c r="C9" s="167"/>
      <c r="D9" s="232"/>
      <c r="E9" s="232"/>
      <c r="F9" s="233"/>
      <c r="G9" s="234"/>
      <c r="H9" s="167"/>
      <c r="I9" s="234"/>
      <c r="J9" s="234"/>
      <c r="K9" s="253"/>
      <c r="M9" s="249"/>
      <c r="N9" s="18"/>
      <c r="O9" s="35"/>
      <c r="P9" s="35"/>
      <c r="Q9" s="1"/>
      <c r="R9" s="1"/>
      <c r="S9" s="1"/>
    </row>
    <row r="10" spans="1:44" s="37" customFormat="1" ht="32.25" customHeight="1">
      <c r="A10" s="48">
        <v>2</v>
      </c>
      <c r="B10" s="49" t="s">
        <v>181</v>
      </c>
      <c r="C10" s="111">
        <v>102</v>
      </c>
      <c r="D10" s="53"/>
      <c r="E10" s="53"/>
      <c r="F10" s="324"/>
      <c r="G10" s="325"/>
      <c r="H10" s="103"/>
      <c r="I10" s="326"/>
      <c r="J10" s="327"/>
      <c r="K10" s="107">
        <f>F11*G11+F12*G12</f>
        <v>100</v>
      </c>
      <c r="L10" s="7"/>
      <c r="M10" s="101"/>
      <c r="N10" s="12"/>
      <c r="O10" s="35" t="str">
        <f>IF(N10&gt;0,LOOKUP(N10,R$3:R$7,S$3:S$7)," ")</f>
        <v xml:space="preserve"> </v>
      </c>
      <c r="P10" s="35" t="str">
        <f t="shared" ref="P10:P41" si="0">IF(N10&gt;0,L10*O10/100," ")</f>
        <v xml:space="preserve"> </v>
      </c>
      <c r="Q10" s="1"/>
      <c r="R10" s="1"/>
      <c r="S10" s="1"/>
    </row>
    <row r="11" spans="1:44" s="37" customFormat="1" ht="18" customHeight="1">
      <c r="A11" s="28" t="s">
        <v>8</v>
      </c>
      <c r="B11" s="323" t="s">
        <v>33</v>
      </c>
      <c r="C11" s="6"/>
      <c r="D11" s="44">
        <v>100</v>
      </c>
      <c r="E11" s="196">
        <v>100</v>
      </c>
      <c r="F11" s="324">
        <v>50</v>
      </c>
      <c r="G11" s="325">
        <v>1</v>
      </c>
      <c r="H11" s="103"/>
      <c r="I11" s="326"/>
      <c r="J11" s="327"/>
      <c r="K11" s="224"/>
      <c r="L11" s="100"/>
      <c r="M11" s="101"/>
      <c r="N11" s="12"/>
      <c r="O11" s="35" t="str">
        <f>IF(N11&gt;0,LOOKUP(N11,R$3:R$7,S$3:S$7)," ")</f>
        <v xml:space="preserve"> </v>
      </c>
      <c r="P11" s="35" t="str">
        <f t="shared" si="0"/>
        <v xml:space="preserve"> </v>
      </c>
      <c r="Q11" s="1"/>
      <c r="R11" s="1"/>
      <c r="S11" s="1"/>
    </row>
    <row r="12" spans="1:44" s="37" customFormat="1" ht="30">
      <c r="A12" s="28" t="s">
        <v>9</v>
      </c>
      <c r="B12" s="323" t="s">
        <v>182</v>
      </c>
      <c r="C12" s="6"/>
      <c r="D12" s="44">
        <v>82</v>
      </c>
      <c r="E12" s="196">
        <v>83.22</v>
      </c>
      <c r="F12" s="324">
        <v>50</v>
      </c>
      <c r="G12" s="325">
        <v>1</v>
      </c>
      <c r="H12" s="103"/>
      <c r="I12" s="326"/>
      <c r="J12" s="327"/>
      <c r="K12" s="224"/>
      <c r="L12" s="100"/>
      <c r="M12" s="101"/>
      <c r="N12" s="12"/>
      <c r="O12" s="35"/>
      <c r="P12" s="35"/>
      <c r="Q12" s="1"/>
      <c r="R12" s="1"/>
      <c r="S12" s="1"/>
    </row>
    <row r="13" spans="1:44" s="37" customFormat="1">
      <c r="A13" s="28" t="s">
        <v>34</v>
      </c>
      <c r="B13" s="323"/>
      <c r="C13" s="6"/>
      <c r="D13" s="53"/>
      <c r="E13" s="53"/>
      <c r="F13" s="324"/>
      <c r="G13" s="325"/>
      <c r="H13" s="103"/>
      <c r="I13" s="326"/>
      <c r="J13" s="327"/>
      <c r="K13" s="107"/>
      <c r="L13" s="100"/>
      <c r="M13" s="101"/>
      <c r="N13" s="12"/>
      <c r="O13" s="35" t="str">
        <f>IF(N13&gt;0,LOOKUP(N13,R$3:R$7,S$3:S$7)," ")</f>
        <v xml:space="preserve"> </v>
      </c>
      <c r="P13" s="35" t="str">
        <f t="shared" si="0"/>
        <v xml:space="preserve"> </v>
      </c>
      <c r="Q13" s="1"/>
      <c r="R13" s="1"/>
      <c r="S13" s="1"/>
    </row>
    <row r="14" spans="1:44" s="37" customFormat="1" ht="15.75" thickBot="1">
      <c r="A14" s="27" t="s">
        <v>27</v>
      </c>
      <c r="B14" s="59" t="s">
        <v>183</v>
      </c>
      <c r="C14" s="8"/>
      <c r="D14" s="62">
        <v>42369</v>
      </c>
      <c r="E14" s="62">
        <v>42369</v>
      </c>
      <c r="F14" s="328">
        <v>100</v>
      </c>
      <c r="G14" s="329">
        <v>1</v>
      </c>
      <c r="H14" s="60"/>
      <c r="I14" s="330">
        <v>100</v>
      </c>
      <c r="J14" s="331"/>
      <c r="K14" s="81"/>
      <c r="L14" s="86"/>
      <c r="M14" s="82"/>
      <c r="N14" s="12"/>
      <c r="O14" s="35" t="str">
        <f>IF(N14&gt;0,LOOKUP(N14,R$3:R$7,S$3:S$7)," ")</f>
        <v xml:space="preserve"> </v>
      </c>
      <c r="P14" s="35" t="str">
        <f t="shared" si="0"/>
        <v xml:space="preserve"> </v>
      </c>
      <c r="Q14" s="1"/>
      <c r="R14" s="1"/>
      <c r="S14" s="1"/>
    </row>
    <row r="15" spans="1:44" s="37" customFormat="1" ht="15.75" thickBot="1">
      <c r="A15" s="306"/>
      <c r="B15" s="158"/>
      <c r="C15" s="168"/>
      <c r="D15" s="215"/>
      <c r="E15" s="215"/>
      <c r="F15" s="332"/>
      <c r="G15" s="333"/>
      <c r="H15" s="222"/>
      <c r="I15" s="334"/>
      <c r="J15" s="333"/>
      <c r="K15" s="175"/>
      <c r="L15" s="231">
        <f>K10</f>
        <v>100</v>
      </c>
      <c r="M15" s="171"/>
      <c r="N15" s="12">
        <f>C10</f>
        <v>102</v>
      </c>
      <c r="O15" s="35">
        <f>IF(N15&gt;0,LOOKUP(N15,R$3:R$7,S$3:S$7)," ")</f>
        <v>28</v>
      </c>
      <c r="P15" s="35">
        <f t="shared" si="0"/>
        <v>28</v>
      </c>
      <c r="Q15" s="1"/>
      <c r="R15" s="1"/>
      <c r="S15" s="1"/>
    </row>
    <row r="16" spans="1:44" s="37" customFormat="1" ht="20.25" customHeight="1" thickBot="1">
      <c r="A16" s="16" t="s">
        <v>184</v>
      </c>
      <c r="B16" s="158"/>
      <c r="C16" s="168"/>
      <c r="D16" s="215"/>
      <c r="E16" s="215"/>
      <c r="F16" s="332"/>
      <c r="G16" s="333"/>
      <c r="H16" s="222"/>
      <c r="I16" s="334"/>
      <c r="J16" s="333"/>
      <c r="K16" s="175"/>
      <c r="L16" s="347"/>
      <c r="M16" s="171"/>
      <c r="N16" s="12"/>
      <c r="O16" s="35"/>
      <c r="P16" s="35"/>
      <c r="Q16" s="1"/>
      <c r="R16" s="1"/>
      <c r="S16" s="1"/>
    </row>
    <row r="17" spans="1:19" s="37" customFormat="1" ht="54" customHeight="1">
      <c r="A17" s="48">
        <v>3</v>
      </c>
      <c r="B17" s="39" t="s">
        <v>185</v>
      </c>
      <c r="C17" s="6">
        <v>103</v>
      </c>
      <c r="D17" s="59"/>
      <c r="E17" s="59"/>
      <c r="F17" s="328"/>
      <c r="G17" s="329"/>
      <c r="H17" s="60"/>
      <c r="I17" s="335"/>
      <c r="J17" s="331"/>
      <c r="K17" s="107">
        <f>F18*G18+F19*G19</f>
        <v>100</v>
      </c>
      <c r="L17" s="7"/>
      <c r="M17" s="82"/>
      <c r="N17" s="12"/>
      <c r="O17" s="35" t="str">
        <f>IF(N17&gt;0,LOOKUP(N17,R$3:R$7,S$3:S$7)," ")</f>
        <v xml:space="preserve"> </v>
      </c>
      <c r="P17" s="35" t="str">
        <f t="shared" si="0"/>
        <v xml:space="preserve"> </v>
      </c>
      <c r="Q17" s="1"/>
      <c r="R17" s="1"/>
      <c r="S17" s="1"/>
    </row>
    <row r="18" spans="1:19" s="37" customFormat="1" ht="34.5" customHeight="1">
      <c r="A18" s="28" t="s">
        <v>8</v>
      </c>
      <c r="B18" s="323" t="s">
        <v>186</v>
      </c>
      <c r="C18" s="6"/>
      <c r="D18" s="44">
        <v>1</v>
      </c>
      <c r="E18" s="10">
        <v>1</v>
      </c>
      <c r="F18" s="328">
        <v>100</v>
      </c>
      <c r="G18" s="329">
        <v>1</v>
      </c>
      <c r="H18" s="60"/>
      <c r="I18" s="335"/>
      <c r="J18" s="331"/>
      <c r="K18" s="83"/>
      <c r="L18" s="100"/>
      <c r="M18" s="82"/>
      <c r="N18" s="12"/>
      <c r="O18" s="35" t="str">
        <f>IF(N18&gt;0,LOOKUP(N18,R$3:R$7,S$3:S$7)," ")</f>
        <v xml:space="preserve"> </v>
      </c>
      <c r="P18" s="35" t="str">
        <f t="shared" si="0"/>
        <v xml:space="preserve"> </v>
      </c>
      <c r="Q18" s="1"/>
      <c r="R18" s="1"/>
      <c r="S18" s="1"/>
    </row>
    <row r="19" spans="1:19" s="37" customFormat="1">
      <c r="A19" s="28" t="s">
        <v>34</v>
      </c>
      <c r="B19" s="323"/>
      <c r="C19" s="6"/>
      <c r="D19" s="53"/>
      <c r="E19" s="59"/>
      <c r="F19" s="328"/>
      <c r="G19" s="329"/>
      <c r="H19" s="60"/>
      <c r="I19" s="335"/>
      <c r="J19" s="331"/>
      <c r="K19" s="83"/>
      <c r="L19" s="100"/>
      <c r="M19" s="82"/>
      <c r="N19" s="12"/>
      <c r="O19" s="35" t="str">
        <f>IF(N19&gt;0,LOOKUP(N19,R$3:R$7,S$3:S$7)," ")</f>
        <v xml:space="preserve"> </v>
      </c>
      <c r="P19" s="35" t="str">
        <f t="shared" si="0"/>
        <v xml:space="preserve"> </v>
      </c>
      <c r="Q19" s="1"/>
      <c r="R19" s="1"/>
      <c r="S19" s="1"/>
    </row>
    <row r="20" spans="1:19" s="37" customFormat="1" ht="15.75" thickBot="1">
      <c r="A20" s="27" t="s">
        <v>27</v>
      </c>
      <c r="B20" s="59" t="s">
        <v>187</v>
      </c>
      <c r="C20" s="8"/>
      <c r="D20" s="62">
        <v>42216</v>
      </c>
      <c r="E20" s="62">
        <v>42198</v>
      </c>
      <c r="F20" s="328">
        <v>100</v>
      </c>
      <c r="G20" s="329">
        <v>1</v>
      </c>
      <c r="H20" s="60"/>
      <c r="I20" s="8">
        <v>100</v>
      </c>
      <c r="J20" s="331"/>
      <c r="K20" s="81"/>
      <c r="L20" s="96"/>
      <c r="M20" s="82"/>
      <c r="N20" s="12"/>
      <c r="O20" s="35" t="str">
        <f>IF(N20&gt;0,LOOKUP(N20,R$3:R$7,S$3:S$7)," ")</f>
        <v xml:space="preserve"> </v>
      </c>
      <c r="P20" s="35" t="str">
        <f t="shared" si="0"/>
        <v xml:space="preserve"> </v>
      </c>
      <c r="Q20" s="1"/>
      <c r="R20" s="1"/>
      <c r="S20" s="1"/>
    </row>
    <row r="21" spans="1:19" s="37" customFormat="1" ht="15.75" thickBot="1">
      <c r="A21" s="27"/>
      <c r="B21" s="59"/>
      <c r="C21" s="8"/>
      <c r="D21" s="62"/>
      <c r="E21" s="62"/>
      <c r="F21" s="328"/>
      <c r="G21" s="329"/>
      <c r="H21" s="60"/>
      <c r="I21" s="8"/>
      <c r="J21" s="331"/>
      <c r="K21" s="175"/>
      <c r="L21" s="52">
        <f>K17</f>
        <v>100</v>
      </c>
      <c r="M21" s="171"/>
      <c r="N21" s="12">
        <f>C17</f>
        <v>103</v>
      </c>
      <c r="O21" s="35">
        <f>IF(N21&gt;0,LOOKUP(N21,R$3:R$7,S$3:S$7)," ")</f>
        <v>35</v>
      </c>
      <c r="P21" s="35">
        <f>IF(N21&gt;0,L21*O21/100," ")</f>
        <v>35</v>
      </c>
      <c r="Q21" s="1"/>
      <c r="R21" s="1"/>
      <c r="S21" s="1"/>
    </row>
    <row r="22" spans="1:19" s="37" customFormat="1" ht="21.75" customHeight="1">
      <c r="A22" s="28" t="s">
        <v>184</v>
      </c>
      <c r="B22" s="67"/>
      <c r="C22" s="168"/>
      <c r="D22" s="215"/>
      <c r="E22" s="215"/>
      <c r="F22" s="332"/>
      <c r="G22" s="333"/>
      <c r="H22" s="222"/>
      <c r="I22" s="168"/>
      <c r="J22" s="333"/>
      <c r="K22" s="175"/>
      <c r="L22" s="19"/>
      <c r="M22" s="171"/>
      <c r="N22" s="12"/>
      <c r="O22" s="35"/>
      <c r="P22" s="35"/>
      <c r="Q22" s="1"/>
      <c r="R22" s="1"/>
      <c r="S22" s="1"/>
    </row>
    <row r="23" spans="1:19" s="37" customFormat="1" ht="43.5" customHeight="1">
      <c r="A23" s="28">
        <v>4</v>
      </c>
      <c r="B23" s="68" t="s">
        <v>188</v>
      </c>
      <c r="C23" s="6">
        <v>101</v>
      </c>
      <c r="D23" s="62"/>
      <c r="E23" s="62"/>
      <c r="F23" s="328"/>
      <c r="G23" s="329"/>
      <c r="H23" s="60"/>
      <c r="I23" s="335"/>
      <c r="J23" s="331"/>
      <c r="K23" s="107">
        <f>F24*G24+F25*G25</f>
        <v>100</v>
      </c>
      <c r="L23" s="7"/>
      <c r="M23" s="82"/>
      <c r="N23" s="12"/>
      <c r="O23" s="35" t="str">
        <f>IF(N23&gt;0,LOOKUP(N23,R$3:R$7,S$3:S$7)," ")</f>
        <v xml:space="preserve"> </v>
      </c>
      <c r="P23" s="35" t="str">
        <f t="shared" si="0"/>
        <v xml:space="preserve"> </v>
      </c>
      <c r="Q23" s="1"/>
      <c r="R23" s="1"/>
      <c r="S23" s="1"/>
    </row>
    <row r="24" spans="1:19" s="37" customFormat="1">
      <c r="A24" s="28" t="s">
        <v>8</v>
      </c>
      <c r="B24" s="323" t="s">
        <v>33</v>
      </c>
      <c r="C24" s="6"/>
      <c r="D24" s="44">
        <v>100</v>
      </c>
      <c r="E24" s="54">
        <v>100</v>
      </c>
      <c r="F24" s="328">
        <v>50</v>
      </c>
      <c r="G24" s="329">
        <v>1</v>
      </c>
      <c r="H24" s="60"/>
      <c r="I24" s="335"/>
      <c r="J24" s="331"/>
      <c r="K24" s="106"/>
      <c r="L24" s="86"/>
      <c r="M24" s="82"/>
      <c r="N24" s="12"/>
      <c r="O24" s="35" t="str">
        <f>IF(N24&gt;0,LOOKUP(N24,R$3:R$7,S$3:S$7)," ")</f>
        <v xml:space="preserve"> </v>
      </c>
      <c r="P24" s="35" t="str">
        <f t="shared" si="0"/>
        <v xml:space="preserve"> </v>
      </c>
      <c r="Q24" s="1"/>
      <c r="R24" s="1"/>
      <c r="S24" s="1"/>
    </row>
    <row r="25" spans="1:19" s="37" customFormat="1" ht="30">
      <c r="A25" s="28" t="s">
        <v>9</v>
      </c>
      <c r="B25" s="323" t="s">
        <v>189</v>
      </c>
      <c r="C25" s="6"/>
      <c r="D25" s="44">
        <v>1</v>
      </c>
      <c r="E25" s="54">
        <v>1</v>
      </c>
      <c r="F25" s="328">
        <v>50</v>
      </c>
      <c r="G25" s="329">
        <v>1</v>
      </c>
      <c r="H25" s="60"/>
      <c r="I25" s="335"/>
      <c r="J25" s="331"/>
      <c r="K25" s="106"/>
      <c r="L25" s="86"/>
      <c r="M25" s="82"/>
      <c r="N25" s="12"/>
      <c r="O25" s="35"/>
      <c r="P25" s="35"/>
      <c r="Q25" s="1"/>
      <c r="R25" s="1"/>
      <c r="S25" s="1"/>
    </row>
    <row r="26" spans="1:19" s="37" customFormat="1">
      <c r="A26" s="28" t="s">
        <v>34</v>
      </c>
      <c r="B26" s="323"/>
      <c r="C26" s="6"/>
      <c r="D26" s="53"/>
      <c r="E26" s="62"/>
      <c r="F26" s="328"/>
      <c r="G26" s="329"/>
      <c r="H26" s="60"/>
      <c r="I26" s="335"/>
      <c r="J26" s="331"/>
      <c r="K26" s="83"/>
      <c r="L26" s="86"/>
      <c r="M26" s="82"/>
      <c r="N26" s="12"/>
      <c r="O26" s="35" t="str">
        <f>IF(N26&gt;0,LOOKUP(N26,R$3:R$7,S$3:S$7)," ")</f>
        <v xml:space="preserve"> </v>
      </c>
      <c r="P26" s="35" t="str">
        <f t="shared" si="0"/>
        <v xml:space="preserve"> </v>
      </c>
      <c r="Q26" s="1"/>
      <c r="R26" s="1"/>
      <c r="S26" s="1"/>
    </row>
    <row r="27" spans="1:19" s="32" customFormat="1" ht="30">
      <c r="A27" s="81" t="s">
        <v>27</v>
      </c>
      <c r="B27" s="59" t="s">
        <v>190</v>
      </c>
      <c r="C27" s="7"/>
      <c r="D27" s="62">
        <v>42064</v>
      </c>
      <c r="E27" s="62">
        <v>42061</v>
      </c>
      <c r="F27" s="328">
        <v>100</v>
      </c>
      <c r="G27" s="337">
        <v>1</v>
      </c>
      <c r="H27" s="59"/>
      <c r="I27" s="338">
        <v>100</v>
      </c>
      <c r="J27" s="339"/>
      <c r="K27" s="81"/>
      <c r="L27" s="86"/>
      <c r="M27" s="82"/>
      <c r="N27" s="13"/>
      <c r="O27" s="35" t="str">
        <f>IF(N27&gt;0,LOOKUP(N27,R$3:R$7,S$3:S$7)," ")</f>
        <v xml:space="preserve"> </v>
      </c>
      <c r="P27" s="35" t="str">
        <f t="shared" si="0"/>
        <v xml:space="preserve"> </v>
      </c>
      <c r="Q27" s="1"/>
      <c r="R27" s="1"/>
      <c r="S27" s="1"/>
    </row>
    <row r="28" spans="1:19" s="37" customFormat="1" ht="60.75" thickBot="1">
      <c r="A28" s="27" t="s">
        <v>28</v>
      </c>
      <c r="B28" s="59" t="s">
        <v>191</v>
      </c>
      <c r="C28" s="8"/>
      <c r="D28" s="62">
        <v>42735</v>
      </c>
      <c r="E28" s="62">
        <v>42275</v>
      </c>
      <c r="F28" s="328">
        <v>0</v>
      </c>
      <c r="G28" s="329">
        <v>1</v>
      </c>
      <c r="H28" s="60"/>
      <c r="I28" s="330"/>
      <c r="J28" s="392" t="s">
        <v>203</v>
      </c>
      <c r="K28" s="85"/>
      <c r="L28" s="211"/>
      <c r="M28" s="82"/>
      <c r="N28" s="12"/>
      <c r="O28" s="35" t="str">
        <f>IF(N28&gt;0,LOOKUP(N28,R$3:R$7,S$3:S$7)," ")</f>
        <v xml:space="preserve"> </v>
      </c>
      <c r="P28" s="35" t="str">
        <f t="shared" si="0"/>
        <v xml:space="preserve"> </v>
      </c>
      <c r="Q28" s="1"/>
      <c r="R28" s="1"/>
      <c r="S28" s="1"/>
    </row>
    <row r="29" spans="1:19" s="37" customFormat="1" ht="15.75" thickBot="1">
      <c r="A29" s="139"/>
      <c r="B29" s="158"/>
      <c r="C29" s="168"/>
      <c r="D29" s="215"/>
      <c r="E29" s="215"/>
      <c r="F29" s="332"/>
      <c r="G29" s="333"/>
      <c r="H29" s="222"/>
      <c r="I29" s="334"/>
      <c r="J29" s="333"/>
      <c r="K29" s="348"/>
      <c r="L29" s="390">
        <f>K23</f>
        <v>100</v>
      </c>
      <c r="M29" s="171"/>
      <c r="N29" s="12">
        <f>C23</f>
        <v>101</v>
      </c>
      <c r="O29" s="35">
        <f>IF(N29&gt;0,LOOKUP(N29,R$3:R$7,S$3:S$7)," ")</f>
        <v>14</v>
      </c>
      <c r="P29" s="35">
        <f t="shared" si="0"/>
        <v>14</v>
      </c>
      <c r="Q29" s="1"/>
      <c r="R29" s="1"/>
      <c r="S29" s="1"/>
    </row>
    <row r="30" spans="1:19" s="37" customFormat="1">
      <c r="A30" s="6" t="s">
        <v>192</v>
      </c>
      <c r="B30" s="158"/>
      <c r="C30" s="168"/>
      <c r="D30" s="215"/>
      <c r="E30" s="215"/>
      <c r="F30" s="332"/>
      <c r="G30" s="333"/>
      <c r="H30" s="222"/>
      <c r="I30" s="334"/>
      <c r="J30" s="333"/>
      <c r="K30" s="348"/>
      <c r="L30" s="176"/>
      <c r="M30" s="171"/>
      <c r="N30" s="12"/>
      <c r="O30" s="35"/>
      <c r="P30" s="35"/>
      <c r="Q30" s="1"/>
      <c r="R30" s="1"/>
      <c r="S30" s="1"/>
    </row>
    <row r="31" spans="1:19" s="37" customFormat="1" ht="30">
      <c r="A31" s="28">
        <v>5</v>
      </c>
      <c r="B31" s="68" t="s">
        <v>193</v>
      </c>
      <c r="C31" s="6">
        <v>101</v>
      </c>
      <c r="D31" s="59"/>
      <c r="E31" s="59"/>
      <c r="F31" s="328"/>
      <c r="G31" s="329"/>
      <c r="H31" s="60"/>
      <c r="I31" s="335"/>
      <c r="J31" s="331"/>
      <c r="K31" s="107">
        <f>F32*G32+F33*G33</f>
        <v>100</v>
      </c>
      <c r="L31" s="7"/>
      <c r="M31" s="82"/>
      <c r="N31" s="12"/>
      <c r="O31" s="35"/>
      <c r="P31" s="35"/>
      <c r="Q31" s="1"/>
      <c r="R31" s="1"/>
      <c r="S31" s="1"/>
    </row>
    <row r="32" spans="1:19" s="37" customFormat="1">
      <c r="A32" s="28" t="s">
        <v>8</v>
      </c>
      <c r="B32" s="323" t="s">
        <v>194</v>
      </c>
      <c r="C32" s="6"/>
      <c r="D32" s="44">
        <v>100</v>
      </c>
      <c r="E32" s="150">
        <v>100</v>
      </c>
      <c r="F32" s="328">
        <v>100</v>
      </c>
      <c r="G32" s="329">
        <v>1</v>
      </c>
      <c r="H32" s="60"/>
      <c r="I32" s="335"/>
      <c r="J32" s="331"/>
      <c r="K32" s="104"/>
      <c r="L32" s="100"/>
      <c r="M32" s="82"/>
      <c r="N32" s="12"/>
      <c r="O32" s="35"/>
      <c r="P32" s="35"/>
      <c r="Q32" s="1"/>
      <c r="R32" s="1"/>
      <c r="S32" s="1"/>
    </row>
    <row r="33" spans="1:19" s="37" customFormat="1">
      <c r="A33" s="28" t="s">
        <v>34</v>
      </c>
      <c r="B33" s="323"/>
      <c r="C33" s="6"/>
      <c r="D33" s="53"/>
      <c r="E33" s="59"/>
      <c r="F33" s="328"/>
      <c r="G33" s="329"/>
      <c r="H33" s="60"/>
      <c r="I33" s="335"/>
      <c r="J33" s="331"/>
      <c r="K33" s="254"/>
      <c r="L33" s="7"/>
      <c r="M33" s="82"/>
      <c r="N33" s="12"/>
      <c r="O33" s="35"/>
      <c r="P33" s="35"/>
      <c r="Q33" s="1"/>
      <c r="R33" s="1"/>
      <c r="S33" s="1"/>
    </row>
    <row r="34" spans="1:19" s="37" customFormat="1" ht="30.75" thickBot="1">
      <c r="A34" s="27" t="s">
        <v>27</v>
      </c>
      <c r="B34" s="59" t="s">
        <v>195</v>
      </c>
      <c r="C34" s="8"/>
      <c r="D34" s="62">
        <v>42247</v>
      </c>
      <c r="E34" s="62">
        <v>42216</v>
      </c>
      <c r="F34" s="328">
        <v>100</v>
      </c>
      <c r="G34" s="329">
        <v>1</v>
      </c>
      <c r="H34" s="60"/>
      <c r="I34" s="330">
        <v>100</v>
      </c>
      <c r="J34" s="331"/>
      <c r="K34" s="83"/>
      <c r="L34" s="96"/>
      <c r="M34" s="82"/>
      <c r="N34" s="12"/>
      <c r="O34" s="35"/>
      <c r="P34" s="35"/>
      <c r="Q34" s="1"/>
      <c r="R34" s="1"/>
      <c r="S34" s="1"/>
    </row>
    <row r="35" spans="1:19" s="37" customFormat="1" ht="15.75" thickBot="1">
      <c r="A35" s="139"/>
      <c r="B35" s="158"/>
      <c r="C35" s="168"/>
      <c r="D35" s="215"/>
      <c r="E35" s="215"/>
      <c r="F35" s="332"/>
      <c r="G35" s="333"/>
      <c r="H35" s="222"/>
      <c r="I35" s="336"/>
      <c r="J35" s="333"/>
      <c r="K35" s="172"/>
      <c r="L35" s="231">
        <f>K31</f>
        <v>100</v>
      </c>
      <c r="M35" s="171"/>
      <c r="N35" s="12">
        <f>C31</f>
        <v>101</v>
      </c>
      <c r="O35" s="35">
        <f>IF(N35&gt;0,LOOKUP(N35,R$3:R$7,S$3:S$7)," ")</f>
        <v>14</v>
      </c>
      <c r="P35" s="35">
        <f>IF(N35&gt;0,L35*O35/100," ")</f>
        <v>14</v>
      </c>
      <c r="Q35" s="1"/>
      <c r="R35" s="1"/>
      <c r="S35" s="1"/>
    </row>
    <row r="36" spans="1:19" s="37" customFormat="1" ht="30">
      <c r="A36" s="28">
        <v>6</v>
      </c>
      <c r="B36" s="68" t="s">
        <v>196</v>
      </c>
      <c r="C36" s="6">
        <v>100</v>
      </c>
      <c r="D36" s="59"/>
      <c r="E36" s="59"/>
      <c r="F36" s="328"/>
      <c r="G36" s="329"/>
      <c r="H36" s="60"/>
      <c r="I36" s="335"/>
      <c r="J36" s="331"/>
      <c r="K36" s="107"/>
      <c r="L36" s="7"/>
      <c r="M36" s="82"/>
      <c r="N36" s="12"/>
      <c r="O36" s="35" t="str">
        <f>IF(N36&gt;0,LOOKUP(N36,R$3:R$7,S$3:S$7)," ")</f>
        <v xml:space="preserve"> </v>
      </c>
      <c r="P36" s="35" t="str">
        <f t="shared" si="0"/>
        <v xml:space="preserve"> </v>
      </c>
      <c r="Q36" s="1"/>
      <c r="R36" s="1"/>
      <c r="S36" s="1"/>
    </row>
    <row r="37" spans="1:19" s="37" customFormat="1">
      <c r="A37" s="28" t="s">
        <v>8</v>
      </c>
      <c r="B37" s="323" t="s">
        <v>33</v>
      </c>
      <c r="C37" s="6"/>
      <c r="D37" s="44">
        <v>100</v>
      </c>
      <c r="E37" s="150">
        <v>0</v>
      </c>
      <c r="F37" s="328">
        <v>50</v>
      </c>
      <c r="G37" s="329">
        <v>0</v>
      </c>
      <c r="H37" s="60"/>
      <c r="I37" s="335"/>
      <c r="J37" s="331"/>
      <c r="K37" s="104">
        <v>0</v>
      </c>
      <c r="L37" s="100"/>
      <c r="M37" s="82"/>
      <c r="N37" s="12"/>
      <c r="O37" s="35" t="str">
        <f>IF(N37&gt;0,LOOKUP(N37,R$3:R$7,S$3:S$7)," ")</f>
        <v xml:space="preserve"> </v>
      </c>
      <c r="P37" s="35" t="str">
        <f t="shared" si="0"/>
        <v xml:space="preserve"> </v>
      </c>
      <c r="Q37" s="1"/>
      <c r="R37" s="1"/>
      <c r="S37" s="1"/>
    </row>
    <row r="38" spans="1:19" s="37" customFormat="1">
      <c r="A38" s="28" t="s">
        <v>9</v>
      </c>
      <c r="B38" s="323" t="s">
        <v>197</v>
      </c>
      <c r="C38" s="6"/>
      <c r="D38" s="44">
        <v>300</v>
      </c>
      <c r="E38" s="150">
        <v>311</v>
      </c>
      <c r="F38" s="328">
        <v>50</v>
      </c>
      <c r="G38" s="329">
        <v>1</v>
      </c>
      <c r="H38" s="60"/>
      <c r="I38" s="335"/>
      <c r="J38" s="331"/>
      <c r="K38" s="349">
        <v>100</v>
      </c>
      <c r="L38" s="7"/>
      <c r="M38" s="82"/>
      <c r="N38" s="12"/>
      <c r="O38" s="35"/>
      <c r="P38" s="35"/>
      <c r="Q38" s="1"/>
      <c r="R38" s="1"/>
      <c r="S38" s="1"/>
    </row>
    <row r="39" spans="1:19" s="37" customFormat="1">
      <c r="A39" s="28" t="s">
        <v>34</v>
      </c>
      <c r="B39" s="323"/>
      <c r="C39" s="6"/>
      <c r="D39" s="53"/>
      <c r="E39" s="59"/>
      <c r="F39" s="328"/>
      <c r="G39" s="329"/>
      <c r="H39" s="60"/>
      <c r="I39" s="335"/>
      <c r="J39" s="331"/>
      <c r="K39" s="350"/>
      <c r="L39" s="7"/>
      <c r="M39" s="82"/>
      <c r="N39" s="12"/>
      <c r="O39" s="35" t="str">
        <f>IF(N39&gt;0,LOOKUP(N39,R$3:R$7,S$3:S$7)," ")</f>
        <v xml:space="preserve"> </v>
      </c>
      <c r="P39" s="35" t="str">
        <f t="shared" si="0"/>
        <v xml:space="preserve"> </v>
      </c>
      <c r="Q39" s="1"/>
      <c r="R39" s="1"/>
      <c r="S39" s="1"/>
    </row>
    <row r="40" spans="1:19" s="37" customFormat="1" ht="28.5" customHeight="1" thickBot="1">
      <c r="A40" s="27" t="s">
        <v>27</v>
      </c>
      <c r="B40" s="59" t="s">
        <v>221</v>
      </c>
      <c r="C40" s="8"/>
      <c r="D40" s="62">
        <v>42369</v>
      </c>
      <c r="E40" s="62">
        <v>42154</v>
      </c>
      <c r="F40" s="328">
        <v>100</v>
      </c>
      <c r="G40" s="393">
        <v>0</v>
      </c>
      <c r="H40" s="60"/>
      <c r="I40" s="330">
        <v>0</v>
      </c>
      <c r="J40" s="339" t="s">
        <v>224</v>
      </c>
      <c r="K40" s="83"/>
      <c r="L40" s="96"/>
      <c r="M40" s="82"/>
      <c r="N40" s="12"/>
      <c r="O40" s="35" t="str">
        <f>IF(N40&gt;0,LOOKUP(N40,R$3:R$7,S$3:S$7)," ")</f>
        <v xml:space="preserve"> </v>
      </c>
      <c r="P40" s="35" t="str">
        <f t="shared" si="0"/>
        <v xml:space="preserve"> </v>
      </c>
      <c r="Q40" s="1"/>
      <c r="R40" s="1"/>
      <c r="S40" s="1"/>
    </row>
    <row r="41" spans="1:19" s="37" customFormat="1" ht="15.75" thickBot="1">
      <c r="A41" s="139"/>
      <c r="B41" s="158"/>
      <c r="C41" s="168"/>
      <c r="D41" s="215"/>
      <c r="E41" s="215"/>
      <c r="F41" s="332"/>
      <c r="G41" s="333"/>
      <c r="H41" s="222"/>
      <c r="I41" s="336"/>
      <c r="J41" s="333"/>
      <c r="K41" s="151"/>
      <c r="L41" s="231">
        <f>AVERAGE(K37:K38)</f>
        <v>50</v>
      </c>
      <c r="M41" s="385"/>
      <c r="N41" s="12">
        <f>C36</f>
        <v>100</v>
      </c>
      <c r="O41" s="35">
        <f>IF(N41&gt;0,LOOKUP(N41,R$3:R$7,S$3:S$7)," ")</f>
        <v>7</v>
      </c>
      <c r="P41" s="35">
        <f t="shared" si="0"/>
        <v>3.5</v>
      </c>
      <c r="Q41" s="1"/>
      <c r="R41" s="1"/>
      <c r="S41" s="1"/>
    </row>
    <row r="42" spans="1:19" ht="16.5" thickBot="1">
      <c r="J42" s="17" t="s">
        <v>15</v>
      </c>
      <c r="K42" s="17"/>
      <c r="L42" s="102">
        <f>(P42/O42)*100</f>
        <v>96.875</v>
      </c>
      <c r="O42" s="35">
        <f>SUM(O4:O41)</f>
        <v>112</v>
      </c>
      <c r="P42" s="163">
        <f>SUM(P4:P41)</f>
        <v>108.5</v>
      </c>
    </row>
    <row r="43" spans="1:19">
      <c r="O43" s="35" t="str">
        <f t="shared" ref="O43:O74" si="1">IF(N43&gt;0,LOOKUP(N43,R$3:R$7,S$3:S$7)," ")</f>
        <v xml:space="preserve"> </v>
      </c>
      <c r="P43" s="35" t="str">
        <f t="shared" ref="P43:P74" si="2">IF(N43&gt;0,L43*O43/100," ")</f>
        <v xml:space="preserve"> </v>
      </c>
    </row>
    <row r="44" spans="1:19">
      <c r="O44" s="35" t="str">
        <f t="shared" si="1"/>
        <v xml:space="preserve"> </v>
      </c>
      <c r="P44" s="35" t="str">
        <f t="shared" si="2"/>
        <v xml:space="preserve"> </v>
      </c>
    </row>
    <row r="45" spans="1:19">
      <c r="O45" s="35" t="str">
        <f t="shared" si="1"/>
        <v xml:space="preserve"> </v>
      </c>
      <c r="P45" s="35" t="str">
        <f t="shared" si="2"/>
        <v xml:space="preserve"> </v>
      </c>
    </row>
    <row r="46" spans="1:19">
      <c r="O46" s="35" t="str">
        <f t="shared" si="1"/>
        <v xml:space="preserve"> </v>
      </c>
      <c r="P46" s="35" t="str">
        <f t="shared" si="2"/>
        <v xml:space="preserve"> </v>
      </c>
    </row>
    <row r="47" spans="1:19">
      <c r="O47" s="35" t="str">
        <f t="shared" si="1"/>
        <v xml:space="preserve"> </v>
      </c>
      <c r="P47" s="35" t="str">
        <f t="shared" si="2"/>
        <v xml:space="preserve"> </v>
      </c>
    </row>
    <row r="48" spans="1:19">
      <c r="O48" s="35" t="str">
        <f t="shared" si="1"/>
        <v xml:space="preserve"> </v>
      </c>
      <c r="P48" s="35" t="str">
        <f t="shared" si="2"/>
        <v xml:space="preserve"> </v>
      </c>
    </row>
    <row r="49" spans="15:16">
      <c r="O49" s="35" t="str">
        <f t="shared" si="1"/>
        <v xml:space="preserve"> </v>
      </c>
      <c r="P49" s="35" t="str">
        <f t="shared" si="2"/>
        <v xml:space="preserve"> </v>
      </c>
    </row>
    <row r="50" spans="15:16">
      <c r="O50" s="35" t="str">
        <f t="shared" si="1"/>
        <v xml:space="preserve"> </v>
      </c>
      <c r="P50" s="35" t="str">
        <f t="shared" si="2"/>
        <v xml:space="preserve"> </v>
      </c>
    </row>
    <row r="51" spans="15:16">
      <c r="O51" s="35" t="str">
        <f t="shared" si="1"/>
        <v xml:space="preserve"> </v>
      </c>
      <c r="P51" s="35" t="str">
        <f t="shared" si="2"/>
        <v xml:space="preserve"> </v>
      </c>
    </row>
    <row r="52" spans="15:16">
      <c r="O52" s="35" t="str">
        <f t="shared" si="1"/>
        <v xml:space="preserve"> </v>
      </c>
      <c r="P52" s="35" t="str">
        <f t="shared" si="2"/>
        <v xml:space="preserve"> </v>
      </c>
    </row>
    <row r="53" spans="15:16">
      <c r="O53" s="35" t="str">
        <f t="shared" si="1"/>
        <v xml:space="preserve"> </v>
      </c>
      <c r="P53" s="35" t="str">
        <f t="shared" si="2"/>
        <v xml:space="preserve"> </v>
      </c>
    </row>
    <row r="54" spans="15:16">
      <c r="O54" s="35" t="str">
        <f t="shared" si="1"/>
        <v xml:space="preserve"> </v>
      </c>
      <c r="P54" s="35" t="str">
        <f t="shared" si="2"/>
        <v xml:space="preserve"> </v>
      </c>
    </row>
    <row r="55" spans="15:16">
      <c r="O55" s="35" t="str">
        <f t="shared" si="1"/>
        <v xml:space="preserve"> </v>
      </c>
      <c r="P55" s="35" t="str">
        <f t="shared" si="2"/>
        <v xml:space="preserve"> </v>
      </c>
    </row>
    <row r="56" spans="15:16">
      <c r="O56" s="35" t="str">
        <f t="shared" si="1"/>
        <v xml:space="preserve"> </v>
      </c>
      <c r="P56" s="35" t="str">
        <f t="shared" si="2"/>
        <v xml:space="preserve"> </v>
      </c>
    </row>
    <row r="57" spans="15:16">
      <c r="O57" s="35" t="str">
        <f t="shared" si="1"/>
        <v xml:space="preserve"> </v>
      </c>
      <c r="P57" s="35" t="str">
        <f t="shared" si="2"/>
        <v xml:space="preserve"> </v>
      </c>
    </row>
    <row r="58" spans="15:16">
      <c r="O58" s="35" t="str">
        <f t="shared" si="1"/>
        <v xml:space="preserve"> </v>
      </c>
      <c r="P58" s="35" t="str">
        <f t="shared" si="2"/>
        <v xml:space="preserve"> </v>
      </c>
    </row>
    <row r="59" spans="15:16">
      <c r="O59" s="35" t="str">
        <f t="shared" si="1"/>
        <v xml:space="preserve"> </v>
      </c>
      <c r="P59" s="35" t="str">
        <f t="shared" si="2"/>
        <v xml:space="preserve"> </v>
      </c>
    </row>
    <row r="60" spans="15:16">
      <c r="O60" s="35" t="str">
        <f t="shared" si="1"/>
        <v xml:space="preserve"> </v>
      </c>
      <c r="P60" s="35" t="str">
        <f t="shared" si="2"/>
        <v xml:space="preserve"> </v>
      </c>
    </row>
    <row r="61" spans="15:16">
      <c r="O61" s="35" t="str">
        <f t="shared" si="1"/>
        <v xml:space="preserve"> </v>
      </c>
      <c r="P61" s="35" t="str">
        <f t="shared" si="2"/>
        <v xml:space="preserve"> </v>
      </c>
    </row>
    <row r="62" spans="15:16">
      <c r="O62" s="35" t="str">
        <f t="shared" si="1"/>
        <v xml:space="preserve"> </v>
      </c>
      <c r="P62" s="35" t="str">
        <f t="shared" si="2"/>
        <v xml:space="preserve"> </v>
      </c>
    </row>
    <row r="63" spans="15:16">
      <c r="O63" s="35" t="str">
        <f t="shared" si="1"/>
        <v xml:space="preserve"> </v>
      </c>
      <c r="P63" s="35" t="str">
        <f t="shared" si="2"/>
        <v xml:space="preserve"> </v>
      </c>
    </row>
    <row r="64" spans="15:16">
      <c r="O64" s="35" t="str">
        <f t="shared" si="1"/>
        <v xml:space="preserve"> </v>
      </c>
      <c r="P64" s="35" t="str">
        <f t="shared" si="2"/>
        <v xml:space="preserve"> </v>
      </c>
    </row>
    <row r="65" spans="15:16">
      <c r="O65" s="35" t="str">
        <f t="shared" si="1"/>
        <v xml:space="preserve"> </v>
      </c>
      <c r="P65" s="35" t="str">
        <f t="shared" si="2"/>
        <v xml:space="preserve"> </v>
      </c>
    </row>
    <row r="66" spans="15:16">
      <c r="O66" s="35" t="str">
        <f t="shared" si="1"/>
        <v xml:space="preserve"> </v>
      </c>
      <c r="P66" s="35" t="str">
        <f t="shared" si="2"/>
        <v xml:space="preserve"> </v>
      </c>
    </row>
    <row r="67" spans="15:16">
      <c r="O67" s="35" t="str">
        <f t="shared" si="1"/>
        <v xml:space="preserve"> </v>
      </c>
      <c r="P67" s="35" t="str">
        <f t="shared" si="2"/>
        <v xml:space="preserve"> </v>
      </c>
    </row>
    <row r="68" spans="15:16">
      <c r="O68" s="35" t="str">
        <f t="shared" si="1"/>
        <v xml:space="preserve"> </v>
      </c>
      <c r="P68" s="35" t="str">
        <f t="shared" si="2"/>
        <v xml:space="preserve"> </v>
      </c>
    </row>
    <row r="69" spans="15:16">
      <c r="O69" s="35" t="str">
        <f t="shared" si="1"/>
        <v xml:space="preserve"> </v>
      </c>
      <c r="P69" s="35" t="str">
        <f t="shared" si="2"/>
        <v xml:space="preserve"> </v>
      </c>
    </row>
    <row r="70" spans="15:16">
      <c r="O70" s="35" t="str">
        <f t="shared" si="1"/>
        <v xml:space="preserve"> </v>
      </c>
      <c r="P70" s="35" t="str">
        <f t="shared" si="2"/>
        <v xml:space="preserve"> </v>
      </c>
    </row>
    <row r="71" spans="15:16">
      <c r="O71" s="35" t="str">
        <f t="shared" si="1"/>
        <v xml:space="preserve"> </v>
      </c>
      <c r="P71" s="35" t="str">
        <f t="shared" si="2"/>
        <v xml:space="preserve"> </v>
      </c>
    </row>
    <row r="72" spans="15:16">
      <c r="O72" s="35" t="str">
        <f t="shared" si="1"/>
        <v xml:space="preserve"> </v>
      </c>
      <c r="P72" s="35" t="str">
        <f t="shared" si="2"/>
        <v xml:space="preserve"> </v>
      </c>
    </row>
    <row r="73" spans="15:16">
      <c r="O73" s="35" t="str">
        <f t="shared" si="1"/>
        <v xml:space="preserve"> </v>
      </c>
      <c r="P73" s="35" t="str">
        <f t="shared" si="2"/>
        <v xml:space="preserve"> </v>
      </c>
    </row>
    <row r="74" spans="15:16">
      <c r="O74" s="35" t="str">
        <f t="shared" si="1"/>
        <v xml:space="preserve"> </v>
      </c>
      <c r="P74" s="35" t="str">
        <f t="shared" si="2"/>
        <v xml:space="preserve"> </v>
      </c>
    </row>
    <row r="75" spans="15:16">
      <c r="O75" s="35" t="str">
        <f t="shared" ref="O75:O106" si="3">IF(N75&gt;0,LOOKUP(N75,R$3:R$7,S$3:S$7)," ")</f>
        <v xml:space="preserve"> </v>
      </c>
      <c r="P75" s="35" t="str">
        <f t="shared" ref="P75:P106" si="4">IF(N75&gt;0,L75*O75/100," ")</f>
        <v xml:space="preserve"> </v>
      </c>
    </row>
    <row r="76" spans="15:16">
      <c r="O76" s="35" t="str">
        <f t="shared" si="3"/>
        <v xml:space="preserve"> </v>
      </c>
      <c r="P76" s="35" t="str">
        <f t="shared" si="4"/>
        <v xml:space="preserve"> </v>
      </c>
    </row>
    <row r="77" spans="15:16">
      <c r="O77" s="35" t="str">
        <f t="shared" si="3"/>
        <v xml:space="preserve"> </v>
      </c>
      <c r="P77" s="35" t="str">
        <f t="shared" si="4"/>
        <v xml:space="preserve"> </v>
      </c>
    </row>
    <row r="78" spans="15:16">
      <c r="O78" s="35" t="str">
        <f t="shared" si="3"/>
        <v xml:space="preserve"> </v>
      </c>
      <c r="P78" s="35" t="str">
        <f t="shared" si="4"/>
        <v xml:space="preserve"> </v>
      </c>
    </row>
    <row r="79" spans="15:16">
      <c r="O79" s="35" t="str">
        <f t="shared" si="3"/>
        <v xml:space="preserve"> </v>
      </c>
      <c r="P79" s="35" t="str">
        <f t="shared" si="4"/>
        <v xml:space="preserve"> </v>
      </c>
    </row>
    <row r="80" spans="15:16">
      <c r="O80" s="35" t="str">
        <f t="shared" si="3"/>
        <v xml:space="preserve"> </v>
      </c>
      <c r="P80" s="35" t="str">
        <f t="shared" si="4"/>
        <v xml:space="preserve"> </v>
      </c>
    </row>
    <row r="81" spans="15:16">
      <c r="O81" s="35" t="str">
        <f t="shared" si="3"/>
        <v xml:space="preserve"> </v>
      </c>
      <c r="P81" s="35" t="str">
        <f t="shared" si="4"/>
        <v xml:space="preserve"> </v>
      </c>
    </row>
    <row r="82" spans="15:16">
      <c r="O82" s="35" t="str">
        <f t="shared" si="3"/>
        <v xml:space="preserve"> </v>
      </c>
      <c r="P82" s="35" t="str">
        <f t="shared" si="4"/>
        <v xml:space="preserve"> </v>
      </c>
    </row>
    <row r="83" spans="15:16">
      <c r="O83" s="35" t="str">
        <f t="shared" si="3"/>
        <v xml:space="preserve"> </v>
      </c>
      <c r="P83" s="35" t="str">
        <f t="shared" si="4"/>
        <v xml:space="preserve"> </v>
      </c>
    </row>
    <row r="84" spans="15:16">
      <c r="O84" s="35" t="str">
        <f t="shared" si="3"/>
        <v xml:space="preserve"> </v>
      </c>
      <c r="P84" s="35" t="str">
        <f t="shared" si="4"/>
        <v xml:space="preserve"> </v>
      </c>
    </row>
    <row r="85" spans="15:16">
      <c r="O85" s="35" t="str">
        <f t="shared" si="3"/>
        <v xml:space="preserve"> </v>
      </c>
      <c r="P85" s="35" t="str">
        <f t="shared" si="4"/>
        <v xml:space="preserve"> </v>
      </c>
    </row>
    <row r="86" spans="15:16">
      <c r="O86" s="35" t="str">
        <f t="shared" si="3"/>
        <v xml:space="preserve"> </v>
      </c>
      <c r="P86" s="35" t="str">
        <f t="shared" si="4"/>
        <v xml:space="preserve"> </v>
      </c>
    </row>
    <row r="87" spans="15:16">
      <c r="O87" s="35" t="str">
        <f t="shared" si="3"/>
        <v xml:space="preserve"> </v>
      </c>
      <c r="P87" s="35" t="str">
        <f t="shared" si="4"/>
        <v xml:space="preserve"> </v>
      </c>
    </row>
    <row r="88" spans="15:16">
      <c r="O88" s="35" t="str">
        <f t="shared" si="3"/>
        <v xml:space="preserve"> </v>
      </c>
      <c r="P88" s="35" t="str">
        <f t="shared" si="4"/>
        <v xml:space="preserve"> </v>
      </c>
    </row>
    <row r="89" spans="15:16">
      <c r="O89" s="35" t="str">
        <f t="shared" si="3"/>
        <v xml:space="preserve"> </v>
      </c>
      <c r="P89" s="35" t="str">
        <f t="shared" si="4"/>
        <v xml:space="preserve"> </v>
      </c>
    </row>
    <row r="90" spans="15:16">
      <c r="O90" s="35" t="str">
        <f t="shared" si="3"/>
        <v xml:space="preserve"> </v>
      </c>
      <c r="P90" s="35" t="str">
        <f t="shared" si="4"/>
        <v xml:space="preserve"> </v>
      </c>
    </row>
    <row r="91" spans="15:16">
      <c r="O91" s="35" t="str">
        <f t="shared" si="3"/>
        <v xml:space="preserve"> </v>
      </c>
      <c r="P91" s="35" t="str">
        <f t="shared" si="4"/>
        <v xml:space="preserve"> </v>
      </c>
    </row>
    <row r="92" spans="15:16">
      <c r="O92" s="35" t="str">
        <f t="shared" si="3"/>
        <v xml:space="preserve"> </v>
      </c>
      <c r="P92" s="35" t="str">
        <f t="shared" si="4"/>
        <v xml:space="preserve"> </v>
      </c>
    </row>
    <row r="93" spans="15:16">
      <c r="O93" s="35" t="str">
        <f t="shared" si="3"/>
        <v xml:space="preserve"> </v>
      </c>
      <c r="P93" s="35" t="str">
        <f t="shared" si="4"/>
        <v xml:space="preserve"> </v>
      </c>
    </row>
    <row r="94" spans="15:16">
      <c r="O94" s="35" t="str">
        <f t="shared" si="3"/>
        <v xml:space="preserve"> </v>
      </c>
      <c r="P94" s="35" t="str">
        <f t="shared" si="4"/>
        <v xml:space="preserve"> </v>
      </c>
    </row>
    <row r="95" spans="15:16">
      <c r="O95" s="35" t="str">
        <f t="shared" si="3"/>
        <v xml:space="preserve"> </v>
      </c>
      <c r="P95" s="35" t="str">
        <f t="shared" si="4"/>
        <v xml:space="preserve"> </v>
      </c>
    </row>
    <row r="96" spans="15:16">
      <c r="O96" s="35" t="str">
        <f t="shared" si="3"/>
        <v xml:space="preserve"> </v>
      </c>
      <c r="P96" s="35" t="str">
        <f t="shared" si="4"/>
        <v xml:space="preserve"> </v>
      </c>
    </row>
    <row r="97" spans="15:19">
      <c r="O97" s="35" t="str">
        <f t="shared" si="3"/>
        <v xml:space="preserve"> </v>
      </c>
      <c r="P97" s="35" t="str">
        <f t="shared" si="4"/>
        <v xml:space="preserve"> </v>
      </c>
    </row>
    <row r="98" spans="15:19">
      <c r="O98" s="35" t="str">
        <f t="shared" si="3"/>
        <v xml:space="preserve"> </v>
      </c>
      <c r="P98" s="35" t="str">
        <f t="shared" si="4"/>
        <v xml:space="preserve"> </v>
      </c>
    </row>
    <row r="99" spans="15:19">
      <c r="O99" s="35" t="str">
        <f t="shared" si="3"/>
        <v xml:space="preserve"> </v>
      </c>
      <c r="P99" s="35" t="str">
        <f t="shared" si="4"/>
        <v xml:space="preserve"> </v>
      </c>
    </row>
    <row r="100" spans="15:19">
      <c r="O100" s="35" t="str">
        <f t="shared" si="3"/>
        <v xml:space="preserve"> </v>
      </c>
      <c r="P100" s="35" t="str">
        <f t="shared" si="4"/>
        <v xml:space="preserve"> </v>
      </c>
      <c r="Q100" s="37"/>
      <c r="R100" s="37"/>
      <c r="S100" s="37"/>
    </row>
    <row r="101" spans="15:19">
      <c r="O101" s="35" t="str">
        <f t="shared" si="3"/>
        <v xml:space="preserve"> </v>
      </c>
      <c r="P101" s="35" t="str">
        <f t="shared" si="4"/>
        <v xml:space="preserve"> </v>
      </c>
      <c r="Q101" s="37"/>
      <c r="R101" s="37"/>
      <c r="S101" s="37"/>
    </row>
    <row r="102" spans="15:19">
      <c r="O102" s="35" t="str">
        <f t="shared" si="3"/>
        <v xml:space="preserve"> </v>
      </c>
      <c r="P102" s="35" t="str">
        <f t="shared" si="4"/>
        <v xml:space="preserve"> </v>
      </c>
      <c r="Q102" s="37"/>
      <c r="R102" s="37"/>
      <c r="S102" s="37"/>
    </row>
    <row r="103" spans="15:19">
      <c r="O103" s="35" t="str">
        <f t="shared" si="3"/>
        <v xml:space="preserve"> </v>
      </c>
      <c r="P103" s="35" t="str">
        <f t="shared" si="4"/>
        <v xml:space="preserve"> </v>
      </c>
      <c r="Q103" s="37"/>
      <c r="R103" s="37"/>
      <c r="S103" s="37"/>
    </row>
    <row r="104" spans="15:19">
      <c r="O104" s="35" t="str">
        <f t="shared" si="3"/>
        <v xml:space="preserve"> </v>
      </c>
      <c r="P104" s="35" t="str">
        <f t="shared" si="4"/>
        <v xml:space="preserve"> </v>
      </c>
    </row>
    <row r="105" spans="15:19">
      <c r="O105" s="35" t="str">
        <f t="shared" si="3"/>
        <v xml:space="preserve"> </v>
      </c>
      <c r="P105" s="35" t="str">
        <f t="shared" si="4"/>
        <v xml:space="preserve"> </v>
      </c>
    </row>
    <row r="106" spans="15:19">
      <c r="O106" s="35" t="str">
        <f t="shared" si="3"/>
        <v xml:space="preserve"> </v>
      </c>
      <c r="P106" s="35" t="str">
        <f t="shared" si="4"/>
        <v xml:space="preserve"> </v>
      </c>
    </row>
    <row r="107" spans="15:19">
      <c r="O107" s="35" t="str">
        <f t="shared" ref="O107:O130" si="5">IF(N107&gt;0,LOOKUP(N107,R$3:R$7,S$3:S$7)," ")</f>
        <v xml:space="preserve"> </v>
      </c>
      <c r="P107" s="35" t="str">
        <f t="shared" ref="P107:P130" si="6">IF(N107&gt;0,L107*O107/100," ")</f>
        <v xml:space="preserve"> </v>
      </c>
    </row>
    <row r="108" spans="15:19">
      <c r="O108" s="35" t="str">
        <f t="shared" si="5"/>
        <v xml:space="preserve"> </v>
      </c>
      <c r="P108" s="35" t="str">
        <f t="shared" si="6"/>
        <v xml:space="preserve"> </v>
      </c>
    </row>
    <row r="109" spans="15:19">
      <c r="O109" s="35" t="str">
        <f t="shared" si="5"/>
        <v xml:space="preserve"> </v>
      </c>
      <c r="P109" s="35" t="str">
        <f t="shared" si="6"/>
        <v xml:space="preserve"> </v>
      </c>
    </row>
    <row r="110" spans="15:19">
      <c r="O110" s="35" t="str">
        <f t="shared" si="5"/>
        <v xml:space="preserve"> </v>
      </c>
      <c r="P110" s="35" t="str">
        <f t="shared" si="6"/>
        <v xml:space="preserve"> </v>
      </c>
    </row>
    <row r="111" spans="15:19">
      <c r="O111" s="35" t="str">
        <f t="shared" si="5"/>
        <v xml:space="preserve"> </v>
      </c>
      <c r="P111" s="35" t="str">
        <f t="shared" si="6"/>
        <v xml:space="preserve"> </v>
      </c>
    </row>
    <row r="112" spans="15:19">
      <c r="O112" s="35" t="str">
        <f t="shared" si="5"/>
        <v xml:space="preserve"> </v>
      </c>
      <c r="P112" s="35" t="str">
        <f t="shared" si="6"/>
        <v xml:space="preserve"> </v>
      </c>
    </row>
    <row r="113" spans="15:16">
      <c r="O113" s="35" t="str">
        <f t="shared" si="5"/>
        <v xml:space="preserve"> </v>
      </c>
      <c r="P113" s="35" t="str">
        <f t="shared" si="6"/>
        <v xml:space="preserve"> </v>
      </c>
    </row>
    <row r="114" spans="15:16">
      <c r="O114" s="35" t="str">
        <f t="shared" si="5"/>
        <v xml:space="preserve"> </v>
      </c>
      <c r="P114" s="35" t="str">
        <f t="shared" si="6"/>
        <v xml:space="preserve"> </v>
      </c>
    </row>
    <row r="115" spans="15:16">
      <c r="O115" s="35" t="str">
        <f t="shared" si="5"/>
        <v xml:space="preserve"> </v>
      </c>
      <c r="P115" s="35" t="str">
        <f t="shared" si="6"/>
        <v xml:space="preserve"> </v>
      </c>
    </row>
    <row r="116" spans="15:16">
      <c r="O116" s="35" t="str">
        <f t="shared" si="5"/>
        <v xml:space="preserve"> </v>
      </c>
      <c r="P116" s="35" t="str">
        <f t="shared" si="6"/>
        <v xml:space="preserve"> </v>
      </c>
    </row>
    <row r="117" spans="15:16">
      <c r="O117" s="35" t="str">
        <f t="shared" si="5"/>
        <v xml:space="preserve"> </v>
      </c>
      <c r="P117" s="35" t="str">
        <f t="shared" si="6"/>
        <v xml:space="preserve"> </v>
      </c>
    </row>
    <row r="118" spans="15:16">
      <c r="O118" s="35" t="str">
        <f t="shared" si="5"/>
        <v xml:space="preserve"> </v>
      </c>
      <c r="P118" s="35" t="str">
        <f t="shared" si="6"/>
        <v xml:space="preserve"> </v>
      </c>
    </row>
    <row r="119" spans="15:16">
      <c r="O119" s="35" t="str">
        <f t="shared" si="5"/>
        <v xml:space="preserve"> </v>
      </c>
      <c r="P119" s="35" t="str">
        <f t="shared" si="6"/>
        <v xml:space="preserve"> </v>
      </c>
    </row>
    <row r="120" spans="15:16">
      <c r="O120" s="35" t="str">
        <f t="shared" si="5"/>
        <v xml:space="preserve"> </v>
      </c>
      <c r="P120" s="35" t="str">
        <f t="shared" si="6"/>
        <v xml:space="preserve"> </v>
      </c>
    </row>
    <row r="121" spans="15:16">
      <c r="O121" s="35" t="str">
        <f t="shared" si="5"/>
        <v xml:space="preserve"> </v>
      </c>
      <c r="P121" s="35" t="str">
        <f t="shared" si="6"/>
        <v xml:space="preserve"> </v>
      </c>
    </row>
    <row r="122" spans="15:16">
      <c r="O122" s="35" t="str">
        <f t="shared" si="5"/>
        <v xml:space="preserve"> </v>
      </c>
      <c r="P122" s="35" t="str">
        <f t="shared" si="6"/>
        <v xml:space="preserve"> </v>
      </c>
    </row>
    <row r="123" spans="15:16">
      <c r="O123" s="35" t="str">
        <f t="shared" si="5"/>
        <v xml:space="preserve"> </v>
      </c>
      <c r="P123" s="35" t="str">
        <f t="shared" si="6"/>
        <v xml:space="preserve"> </v>
      </c>
    </row>
    <row r="124" spans="15:16">
      <c r="O124" s="35" t="str">
        <f t="shared" si="5"/>
        <v xml:space="preserve"> </v>
      </c>
      <c r="P124" s="35" t="str">
        <f t="shared" si="6"/>
        <v xml:space="preserve"> </v>
      </c>
    </row>
    <row r="125" spans="15:16">
      <c r="O125" s="35" t="str">
        <f t="shared" si="5"/>
        <v xml:space="preserve"> </v>
      </c>
      <c r="P125" s="35" t="str">
        <f t="shared" si="6"/>
        <v xml:space="preserve"> </v>
      </c>
    </row>
    <row r="126" spans="15:16">
      <c r="O126" s="35" t="str">
        <f t="shared" si="5"/>
        <v xml:space="preserve"> </v>
      </c>
      <c r="P126" s="35" t="str">
        <f t="shared" si="6"/>
        <v xml:space="preserve"> </v>
      </c>
    </row>
    <row r="127" spans="15:16">
      <c r="O127" s="35" t="str">
        <f t="shared" si="5"/>
        <v xml:space="preserve"> </v>
      </c>
      <c r="P127" s="35" t="str">
        <f t="shared" si="6"/>
        <v xml:space="preserve"> </v>
      </c>
    </row>
    <row r="128" spans="15:16">
      <c r="O128" s="35" t="str">
        <f t="shared" si="5"/>
        <v xml:space="preserve"> </v>
      </c>
      <c r="P128" s="35" t="str">
        <f t="shared" si="6"/>
        <v xml:space="preserve"> </v>
      </c>
    </row>
    <row r="129" spans="15:16">
      <c r="O129" s="35" t="str">
        <f t="shared" si="5"/>
        <v xml:space="preserve"> </v>
      </c>
      <c r="P129" s="35" t="str">
        <f t="shared" si="6"/>
        <v xml:space="preserve"> </v>
      </c>
    </row>
    <row r="130" spans="15:16">
      <c r="O130" s="35" t="str">
        <f t="shared" si="5"/>
        <v xml:space="preserve"> </v>
      </c>
      <c r="P130" s="35" t="str">
        <f t="shared" si="6"/>
        <v xml:space="preserve"> </v>
      </c>
    </row>
    <row r="131" spans="15:16">
      <c r="O131" s="35">
        <f>SUM(O3:O130)</f>
        <v>224</v>
      </c>
      <c r="P131" s="35">
        <f>SUM(P3:P130)</f>
        <v>217</v>
      </c>
    </row>
  </sheetData>
  <mergeCells count="1">
    <mergeCell ref="K1:M1"/>
  </mergeCells>
  <phoneticPr fontId="0" type="noConversion"/>
  <printOptions horizontalCentered="1"/>
  <pageMargins left="0.31496062992125984" right="0.51181102362204722" top="0.35433070866141736" bottom="0.35433070866141736" header="0.11811023622047245" footer="0.1181102362204724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B7:B21"/>
  <sheetViews>
    <sheetView zoomScaleNormal="100" workbookViewId="0">
      <selection activeCell="B29" sqref="B29"/>
    </sheetView>
  </sheetViews>
  <sheetFormatPr defaultRowHeight="15"/>
  <cols>
    <col min="2" max="2" width="95.7109375" customWidth="1"/>
  </cols>
  <sheetData>
    <row r="7" spans="2:2" ht="15.75" thickBot="1"/>
    <row r="8" spans="2:2" ht="21" thickTop="1">
      <c r="B8" s="291" t="s">
        <v>56</v>
      </c>
    </row>
    <row r="9" spans="2:2" ht="30.75" thickBot="1">
      <c r="B9" s="263" t="s">
        <v>57</v>
      </c>
    </row>
    <row r="10" spans="2:2" ht="24" customHeight="1" thickBot="1">
      <c r="B10" s="278" t="s">
        <v>58</v>
      </c>
    </row>
    <row r="11" spans="2:2" ht="16.5" thickTop="1">
      <c r="B11" s="281"/>
    </row>
    <row r="12" spans="2:2" ht="15.75">
      <c r="B12" s="281"/>
    </row>
    <row r="13" spans="2:2" ht="15.75">
      <c r="B13" s="281"/>
    </row>
    <row r="14" spans="2:2" ht="15.75">
      <c r="B14" s="281"/>
    </row>
    <row r="15" spans="2:2" ht="15.75">
      <c r="B15" s="281"/>
    </row>
    <row r="16" spans="2:2" ht="15.75">
      <c r="B16" s="281"/>
    </row>
    <row r="17" spans="2:2" ht="15.75">
      <c r="B17" s="281"/>
    </row>
    <row r="18" spans="2:2" ht="16.5">
      <c r="B18" s="282"/>
    </row>
    <row r="19" spans="2:2" ht="16.5">
      <c r="B19" s="282"/>
    </row>
    <row r="20" spans="2:2" ht="16.5">
      <c r="B20" s="282"/>
    </row>
    <row r="21" spans="2:2" ht="16.5">
      <c r="B21" s="396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0"/>
  <sheetViews>
    <sheetView topLeftCell="C1" workbookViewId="0">
      <selection activeCell="N1" sqref="N1:R65536"/>
    </sheetView>
  </sheetViews>
  <sheetFormatPr defaultRowHeight="15"/>
  <cols>
    <col min="1" max="1" width="25.5703125" style="35" customWidth="1"/>
    <col min="2" max="2" width="25.7109375" style="2" customWidth="1"/>
    <col min="3" max="3" width="4.85546875" style="35" bestFit="1" customWidth="1"/>
    <col min="4" max="5" width="10.7109375" style="36" bestFit="1" customWidth="1"/>
    <col min="6" max="6" width="6.28515625" style="35" customWidth="1"/>
    <col min="7" max="7" width="6.7109375" style="38" customWidth="1"/>
    <col min="8" max="8" width="9.140625" style="35"/>
    <col min="9" max="9" width="7" style="38" customWidth="1"/>
    <col min="10" max="10" width="15.140625" style="2" customWidth="1"/>
    <col min="11" max="11" width="10.7109375" style="35" bestFit="1" customWidth="1"/>
    <col min="12" max="12" width="13" style="35" customWidth="1"/>
    <col min="13" max="13" width="5.85546875" style="1" customWidth="1"/>
    <col min="14" max="14" width="4" style="35" hidden="1" customWidth="1"/>
    <col min="15" max="16" width="4" style="1" hidden="1" customWidth="1"/>
    <col min="17" max="17" width="7.5703125" style="1" hidden="1" customWidth="1"/>
    <col min="18" max="18" width="5.28515625" style="1" hidden="1" customWidth="1"/>
    <col min="19" max="16384" width="9.140625" style="1"/>
  </cols>
  <sheetData>
    <row r="1" spans="1:18" s="32" customFormat="1" ht="39.75" customHeight="1" thickBot="1">
      <c r="A1" s="293" t="s">
        <v>63</v>
      </c>
      <c r="B1" s="45" t="s">
        <v>4</v>
      </c>
      <c r="C1" s="13"/>
      <c r="D1" s="13"/>
      <c r="E1" s="13"/>
      <c r="F1" s="13"/>
      <c r="G1" s="74"/>
      <c r="H1" s="13"/>
      <c r="I1" s="74"/>
      <c r="K1" s="420" t="s">
        <v>11</v>
      </c>
      <c r="L1" s="421"/>
      <c r="M1" s="422"/>
      <c r="N1" s="13"/>
      <c r="O1" s="33"/>
      <c r="P1" s="33"/>
      <c r="Q1" s="33"/>
      <c r="R1" s="33"/>
    </row>
    <row r="2" spans="1:18" s="33" customFormat="1" ht="60.75" thickBot="1">
      <c r="A2" s="45" t="s">
        <v>77</v>
      </c>
      <c r="C2" s="45" t="s">
        <v>2</v>
      </c>
      <c r="D2" s="45" t="s">
        <v>0</v>
      </c>
      <c r="E2" s="45" t="s">
        <v>1</v>
      </c>
      <c r="F2" s="17" t="s">
        <v>19</v>
      </c>
      <c r="G2" s="91" t="s">
        <v>3</v>
      </c>
      <c r="H2" s="45" t="s">
        <v>7</v>
      </c>
      <c r="I2" s="91" t="s">
        <v>3</v>
      </c>
      <c r="J2" s="17" t="s">
        <v>6</v>
      </c>
      <c r="K2" s="352" t="s">
        <v>17</v>
      </c>
      <c r="L2" s="41" t="s">
        <v>16</v>
      </c>
      <c r="M2" s="353"/>
      <c r="O2" s="1"/>
      <c r="P2" s="1"/>
      <c r="Q2" s="246" t="s">
        <v>38</v>
      </c>
      <c r="R2" s="247" t="s">
        <v>39</v>
      </c>
    </row>
    <row r="3" spans="1:18" s="32" customFormat="1" ht="63.75" customHeight="1">
      <c r="A3" s="78">
        <v>1</v>
      </c>
      <c r="B3" s="84" t="s">
        <v>72</v>
      </c>
      <c r="C3" s="23">
        <v>101</v>
      </c>
      <c r="D3" s="25"/>
      <c r="E3" s="25"/>
      <c r="F3" s="25"/>
      <c r="G3" s="79"/>
      <c r="H3" s="25"/>
      <c r="I3" s="79"/>
      <c r="J3" s="64"/>
      <c r="K3" s="107">
        <f>G4*F4+G5*F5</f>
        <v>100</v>
      </c>
      <c r="L3" s="100"/>
      <c r="M3" s="101"/>
      <c r="O3" s="1"/>
      <c r="P3" s="1"/>
      <c r="Q3" s="246">
        <v>100</v>
      </c>
      <c r="R3" s="247">
        <v>7</v>
      </c>
    </row>
    <row r="4" spans="1:18" s="32" customFormat="1">
      <c r="A4" s="28" t="s">
        <v>8</v>
      </c>
      <c r="B4" s="149" t="s">
        <v>33</v>
      </c>
      <c r="C4" s="6"/>
      <c r="D4" s="7">
        <v>100</v>
      </c>
      <c r="E4" s="54">
        <v>100</v>
      </c>
      <c r="F4" s="44">
        <v>50</v>
      </c>
      <c r="G4" s="72">
        <v>1</v>
      </c>
      <c r="H4" s="44"/>
      <c r="I4" s="72"/>
      <c r="J4" s="53"/>
      <c r="K4" s="107"/>
      <c r="L4" s="100"/>
      <c r="M4" s="101"/>
      <c r="O4" s="1"/>
      <c r="P4" s="1"/>
      <c r="Q4" s="365">
        <v>101</v>
      </c>
      <c r="R4" s="366">
        <v>14</v>
      </c>
    </row>
    <row r="5" spans="1:18" s="32" customFormat="1">
      <c r="A5" s="28" t="s">
        <v>9</v>
      </c>
      <c r="B5" s="149" t="s">
        <v>73</v>
      </c>
      <c r="C5" s="6"/>
      <c r="D5" s="7">
        <v>3</v>
      </c>
      <c r="E5" s="54">
        <v>3</v>
      </c>
      <c r="F5" s="44">
        <v>50</v>
      </c>
      <c r="G5" s="72">
        <v>1</v>
      </c>
      <c r="H5" s="44"/>
      <c r="I5" s="72"/>
      <c r="J5" s="53"/>
      <c r="K5" s="107"/>
      <c r="L5" s="100"/>
      <c r="M5" s="101"/>
      <c r="O5" s="1"/>
      <c r="P5" s="1"/>
      <c r="Q5" s="365">
        <v>102</v>
      </c>
      <c r="R5" s="366">
        <v>28</v>
      </c>
    </row>
    <row r="6" spans="1:18" s="32" customFormat="1">
      <c r="A6" s="28" t="s">
        <v>34</v>
      </c>
      <c r="B6" s="49"/>
      <c r="C6" s="54"/>
      <c r="D6" s="44"/>
      <c r="E6" s="44"/>
      <c r="F6" s="44"/>
      <c r="G6" s="72"/>
      <c r="H6" s="44"/>
      <c r="I6" s="72"/>
      <c r="J6" s="53"/>
      <c r="K6" s="107"/>
      <c r="L6" s="100"/>
      <c r="M6" s="101"/>
      <c r="O6" s="1"/>
      <c r="P6" s="1"/>
      <c r="Q6" s="365">
        <v>103</v>
      </c>
      <c r="R6" s="366">
        <v>35</v>
      </c>
    </row>
    <row r="7" spans="1:18" s="32" customFormat="1" ht="54" customHeight="1" thickBot="1">
      <c r="A7" s="81" t="s">
        <v>27</v>
      </c>
      <c r="B7" s="59" t="s">
        <v>74</v>
      </c>
      <c r="C7" s="7"/>
      <c r="D7" s="11">
        <v>42369</v>
      </c>
      <c r="E7" s="11">
        <v>42361</v>
      </c>
      <c r="F7" s="7">
        <v>100</v>
      </c>
      <c r="G7" s="73">
        <v>1</v>
      </c>
      <c r="H7" s="7"/>
      <c r="I7" s="146">
        <v>100</v>
      </c>
      <c r="J7" s="77"/>
      <c r="K7" s="81"/>
      <c r="L7" s="86"/>
      <c r="M7" s="82"/>
      <c r="O7" s="1"/>
      <c r="P7" s="1"/>
      <c r="Q7" s="365">
        <v>104</v>
      </c>
      <c r="R7" s="366">
        <v>49</v>
      </c>
    </row>
    <row r="8" spans="1:18" s="32" customFormat="1" ht="15.75" thickBot="1">
      <c r="A8" s="361"/>
      <c r="B8" s="158"/>
      <c r="C8" s="86"/>
      <c r="D8" s="141"/>
      <c r="E8" s="141"/>
      <c r="F8" s="86"/>
      <c r="G8" s="201"/>
      <c r="H8" s="86"/>
      <c r="I8" s="202"/>
      <c r="J8" s="192"/>
      <c r="K8" s="175"/>
      <c r="L8" s="17">
        <f>K3</f>
        <v>100</v>
      </c>
      <c r="M8" s="171"/>
      <c r="N8" s="32">
        <f>C3</f>
        <v>101</v>
      </c>
      <c r="O8" s="1">
        <f>IF(N8&gt;0,LOOKUP(N8,Q$3:Q$8,R$3:R$8)," ")</f>
        <v>14</v>
      </c>
      <c r="P8" s="1">
        <f>IF(N8&gt;0,L8*O8/100," ")</f>
        <v>14</v>
      </c>
      <c r="Q8" s="367">
        <v>106</v>
      </c>
      <c r="R8" s="368">
        <v>70</v>
      </c>
    </row>
    <row r="9" spans="1:18" s="32" customFormat="1" ht="15.75" thickBot="1">
      <c r="A9" s="17" t="s">
        <v>5</v>
      </c>
      <c r="B9" s="363"/>
      <c r="C9" s="86"/>
      <c r="D9" s="86"/>
      <c r="E9" s="86"/>
      <c r="F9" s="86"/>
      <c r="G9" s="201"/>
      <c r="H9" s="86"/>
      <c r="I9" s="364"/>
      <c r="J9" s="192"/>
      <c r="K9" s="175"/>
      <c r="L9" s="87"/>
      <c r="M9" s="171"/>
      <c r="O9" s="1"/>
      <c r="P9" s="1"/>
      <c r="Q9" s="1"/>
      <c r="R9" s="1"/>
    </row>
    <row r="10" spans="1:18" s="32" customFormat="1" ht="60">
      <c r="A10" s="107">
        <v>2</v>
      </c>
      <c r="B10" s="39" t="s">
        <v>75</v>
      </c>
      <c r="C10" s="10">
        <v>101</v>
      </c>
      <c r="D10" s="7"/>
      <c r="E10" s="7"/>
      <c r="F10" s="7"/>
      <c r="G10" s="73"/>
      <c r="H10" s="7"/>
      <c r="I10" s="146"/>
      <c r="J10" s="59"/>
      <c r="K10" s="107">
        <f>G11*F11+G12*F12</f>
        <v>100</v>
      </c>
      <c r="L10" s="86"/>
      <c r="M10" s="82"/>
      <c r="O10" s="1" t="str">
        <f t="shared" ref="O10:O20" si="0">IF(N10&gt;0,LOOKUP(N10,Q$3:Q$8,R$3:R$8)," ")</f>
        <v xml:space="preserve"> </v>
      </c>
      <c r="P10" s="1" t="str">
        <f>IF(N10&gt;0,L10*O10/100," ")</f>
        <v xml:space="preserve"> </v>
      </c>
      <c r="Q10" s="1"/>
      <c r="R10" s="1"/>
    </row>
    <row r="11" spans="1:18" s="32" customFormat="1">
      <c r="A11" s="28" t="s">
        <v>8</v>
      </c>
      <c r="B11" s="149" t="s">
        <v>33</v>
      </c>
      <c r="C11" s="6"/>
      <c r="D11" s="7">
        <v>100</v>
      </c>
      <c r="E11" s="10">
        <v>100</v>
      </c>
      <c r="F11" s="7">
        <v>100</v>
      </c>
      <c r="G11" s="73">
        <v>1</v>
      </c>
      <c r="H11" s="7"/>
      <c r="I11" s="146"/>
      <c r="J11" s="59"/>
      <c r="K11" s="83"/>
      <c r="L11" s="86"/>
      <c r="M11" s="82"/>
      <c r="O11" s="1" t="str">
        <f t="shared" si="0"/>
        <v xml:space="preserve"> </v>
      </c>
      <c r="P11" s="1" t="str">
        <f t="shared" ref="P11:P69" si="1">IF(N11&gt;0,L11*O11/100," ")</f>
        <v xml:space="preserve"> </v>
      </c>
      <c r="Q11" s="1"/>
      <c r="R11" s="1"/>
    </row>
    <row r="12" spans="1:18" s="32" customFormat="1">
      <c r="A12" s="28" t="s">
        <v>34</v>
      </c>
      <c r="B12" s="39"/>
      <c r="C12" s="10"/>
      <c r="D12" s="7"/>
      <c r="E12" s="7"/>
      <c r="F12" s="7"/>
      <c r="G12" s="73"/>
      <c r="H12" s="7"/>
      <c r="I12" s="146"/>
      <c r="J12" s="59"/>
      <c r="K12" s="83"/>
      <c r="L12" s="86"/>
      <c r="M12" s="82"/>
      <c r="O12" s="1" t="str">
        <f t="shared" si="0"/>
        <v xml:space="preserve"> </v>
      </c>
      <c r="P12" s="1" t="str">
        <f t="shared" si="1"/>
        <v xml:space="preserve"> </v>
      </c>
      <c r="Q12" s="1"/>
      <c r="R12" s="1"/>
    </row>
    <row r="13" spans="1:18" s="32" customFormat="1" ht="45.75" thickBot="1">
      <c r="A13" s="81" t="s">
        <v>27</v>
      </c>
      <c r="B13" s="59" t="s">
        <v>76</v>
      </c>
      <c r="C13" s="7"/>
      <c r="D13" s="11">
        <v>42369</v>
      </c>
      <c r="E13" s="11">
        <v>42367</v>
      </c>
      <c r="F13" s="7">
        <v>100</v>
      </c>
      <c r="G13" s="73">
        <v>1</v>
      </c>
      <c r="H13" s="7"/>
      <c r="I13" s="146">
        <v>100</v>
      </c>
      <c r="J13" s="59"/>
      <c r="K13" s="81"/>
      <c r="L13" s="86"/>
      <c r="M13" s="82"/>
      <c r="O13" s="1" t="str">
        <f t="shared" si="0"/>
        <v xml:space="preserve"> </v>
      </c>
      <c r="P13" s="1" t="str">
        <f t="shared" si="1"/>
        <v xml:space="preserve"> </v>
      </c>
      <c r="Q13" s="1"/>
      <c r="R13" s="1"/>
    </row>
    <row r="14" spans="1:18" s="32" customFormat="1" ht="15.75" thickBot="1">
      <c r="A14" s="361"/>
      <c r="B14" s="158"/>
      <c r="C14" s="86"/>
      <c r="D14" s="141"/>
      <c r="E14" s="141"/>
      <c r="F14" s="86"/>
      <c r="G14" s="201"/>
      <c r="H14" s="86"/>
      <c r="I14" s="202"/>
      <c r="J14" s="192"/>
      <c r="K14" s="175"/>
      <c r="L14" s="17">
        <f>K10</f>
        <v>100</v>
      </c>
      <c r="M14" s="171"/>
      <c r="N14" s="32">
        <f>C10</f>
        <v>101</v>
      </c>
      <c r="O14" s="1">
        <f t="shared" si="0"/>
        <v>14</v>
      </c>
      <c r="P14" s="1">
        <f t="shared" si="1"/>
        <v>14</v>
      </c>
      <c r="Q14" s="1"/>
      <c r="R14" s="1"/>
    </row>
    <row r="15" spans="1:18" s="32" customFormat="1" ht="25.5" customHeight="1" thickBot="1">
      <c r="A15" s="362" t="s">
        <v>78</v>
      </c>
      <c r="B15" s="363"/>
      <c r="C15" s="86"/>
      <c r="D15" s="86"/>
      <c r="E15" s="86"/>
      <c r="F15" s="86"/>
      <c r="G15" s="201"/>
      <c r="H15" s="86"/>
      <c r="I15" s="364"/>
      <c r="J15" s="192"/>
      <c r="K15" s="175"/>
      <c r="L15" s="87"/>
      <c r="M15" s="171"/>
      <c r="O15" s="1" t="str">
        <f t="shared" si="0"/>
        <v xml:space="preserve"> </v>
      </c>
      <c r="P15" s="1" t="str">
        <f t="shared" si="1"/>
        <v xml:space="preserve"> </v>
      </c>
      <c r="Q15" s="1"/>
      <c r="R15" s="1"/>
    </row>
    <row r="16" spans="1:18" s="32" customFormat="1" ht="60">
      <c r="A16" s="107">
        <v>3</v>
      </c>
      <c r="B16" s="39" t="s">
        <v>79</v>
      </c>
      <c r="C16" s="10">
        <v>102</v>
      </c>
      <c r="D16" s="7"/>
      <c r="E16" s="7"/>
      <c r="F16" s="7"/>
      <c r="G16" s="73"/>
      <c r="H16" s="7"/>
      <c r="I16" s="146"/>
      <c r="J16" s="59"/>
      <c r="K16" s="107">
        <f>G17*F17+G18*F18</f>
        <v>100</v>
      </c>
      <c r="L16" s="86"/>
      <c r="M16" s="82"/>
      <c r="O16" s="1" t="str">
        <f t="shared" si="0"/>
        <v xml:space="preserve"> </v>
      </c>
      <c r="P16" s="1" t="str">
        <f t="shared" si="1"/>
        <v xml:space="preserve"> </v>
      </c>
      <c r="Q16" s="1"/>
      <c r="R16" s="1"/>
    </row>
    <row r="17" spans="1:18" s="32" customFormat="1">
      <c r="A17" s="28" t="s">
        <v>8</v>
      </c>
      <c r="B17" s="149" t="s">
        <v>33</v>
      </c>
      <c r="C17" s="6"/>
      <c r="D17" s="7">
        <v>100</v>
      </c>
      <c r="E17" s="10">
        <v>100</v>
      </c>
      <c r="F17" s="7">
        <v>100</v>
      </c>
      <c r="G17" s="73">
        <v>1</v>
      </c>
      <c r="H17" s="7"/>
      <c r="I17" s="146"/>
      <c r="J17" s="59"/>
      <c r="K17" s="83"/>
      <c r="L17" s="86"/>
      <c r="M17" s="82"/>
      <c r="O17" s="1" t="str">
        <f t="shared" si="0"/>
        <v xml:space="preserve"> </v>
      </c>
      <c r="P17" s="1" t="str">
        <f t="shared" si="1"/>
        <v xml:space="preserve"> </v>
      </c>
      <c r="Q17" s="1"/>
      <c r="R17" s="1"/>
    </row>
    <row r="18" spans="1:18" s="32" customFormat="1">
      <c r="A18" s="28" t="s">
        <v>34</v>
      </c>
      <c r="B18" s="68"/>
      <c r="C18" s="10"/>
      <c r="D18" s="7"/>
      <c r="E18" s="7"/>
      <c r="F18" s="7"/>
      <c r="G18" s="73"/>
      <c r="H18" s="7"/>
      <c r="I18" s="146"/>
      <c r="J18" s="59"/>
      <c r="K18" s="83"/>
      <c r="L18" s="86"/>
      <c r="M18" s="82"/>
      <c r="O18" s="1" t="str">
        <f t="shared" si="0"/>
        <v xml:space="preserve"> </v>
      </c>
      <c r="P18" s="1" t="str">
        <f t="shared" si="1"/>
        <v xml:space="preserve"> </v>
      </c>
      <c r="Q18" s="1"/>
      <c r="R18" s="1"/>
    </row>
    <row r="19" spans="1:18" s="32" customFormat="1" ht="30.75" thickBot="1">
      <c r="A19" s="81" t="s">
        <v>27</v>
      </c>
      <c r="B19" s="55" t="s">
        <v>80</v>
      </c>
      <c r="C19" s="70"/>
      <c r="D19" s="140">
        <v>42186</v>
      </c>
      <c r="E19" s="140">
        <v>42186</v>
      </c>
      <c r="F19" s="70">
        <v>100</v>
      </c>
      <c r="G19" s="71">
        <v>1</v>
      </c>
      <c r="H19" s="70"/>
      <c r="I19" s="146">
        <v>100</v>
      </c>
      <c r="J19" s="55"/>
      <c r="K19" s="95"/>
      <c r="L19" s="96"/>
      <c r="M19" s="97"/>
      <c r="O19" s="1" t="str">
        <f t="shared" si="0"/>
        <v xml:space="preserve"> </v>
      </c>
      <c r="P19" s="1" t="str">
        <f t="shared" si="1"/>
        <v xml:space="preserve"> </v>
      </c>
      <c r="Q19" s="1"/>
      <c r="R19" s="1"/>
    </row>
    <row r="20" spans="1:18" s="32" customFormat="1" ht="15.75" thickBot="1">
      <c r="A20" s="208"/>
      <c r="B20" s="147"/>
      <c r="C20" s="187"/>
      <c r="D20" s="204"/>
      <c r="E20" s="204"/>
      <c r="F20" s="187"/>
      <c r="G20" s="205"/>
      <c r="H20" s="187"/>
      <c r="I20" s="206"/>
      <c r="J20" s="195"/>
      <c r="K20" s="208"/>
      <c r="L20" s="17">
        <f>K16</f>
        <v>100</v>
      </c>
      <c r="M20" s="180"/>
      <c r="N20" s="32">
        <f>C16</f>
        <v>102</v>
      </c>
      <c r="O20" s="1">
        <f t="shared" si="0"/>
        <v>28</v>
      </c>
      <c r="P20" s="1">
        <f t="shared" si="1"/>
        <v>28</v>
      </c>
      <c r="Q20" s="1"/>
      <c r="R20" s="1"/>
    </row>
    <row r="21" spans="1:18" s="37" customFormat="1" ht="24.75" customHeight="1" thickBot="1">
      <c r="A21" s="12"/>
      <c r="B21" s="32"/>
      <c r="C21" s="12"/>
      <c r="D21" s="13"/>
      <c r="E21" s="145"/>
      <c r="F21" s="207"/>
      <c r="G21" s="14"/>
      <c r="H21" s="12"/>
      <c r="I21" s="14"/>
      <c r="J21" s="203" t="s">
        <v>15</v>
      </c>
      <c r="K21" s="93"/>
      <c r="L21" s="102">
        <f>(P21/O21)*100</f>
        <v>100</v>
      </c>
      <c r="N21" s="12"/>
      <c r="O21" s="1">
        <f>SUM(O8:O20)</f>
        <v>56</v>
      </c>
      <c r="P21" s="1">
        <f>SUM(P8:P20)</f>
        <v>56</v>
      </c>
      <c r="Q21" s="1"/>
      <c r="R21" s="1"/>
    </row>
    <row r="22" spans="1:18">
      <c r="L22" s="89"/>
      <c r="O22" s="1" t="str">
        <f t="shared" ref="O22:O53" si="2">IF(N22&gt;0,LOOKUP(N22,Q$3:Q$8,R$3:R$8)," ")</f>
        <v xml:space="preserve"> </v>
      </c>
      <c r="P22" s="1" t="str">
        <f t="shared" si="1"/>
        <v xml:space="preserve"> </v>
      </c>
    </row>
    <row r="23" spans="1:18">
      <c r="O23" s="1" t="str">
        <f t="shared" si="2"/>
        <v xml:space="preserve"> </v>
      </c>
      <c r="P23" s="1" t="str">
        <f t="shared" si="1"/>
        <v xml:space="preserve"> </v>
      </c>
    </row>
    <row r="24" spans="1:18">
      <c r="O24" s="1" t="str">
        <f t="shared" si="2"/>
        <v xml:space="preserve"> </v>
      </c>
      <c r="P24" s="1" t="str">
        <f t="shared" si="1"/>
        <v xml:space="preserve"> </v>
      </c>
    </row>
    <row r="25" spans="1:18">
      <c r="O25" s="1" t="str">
        <f t="shared" si="2"/>
        <v xml:space="preserve"> </v>
      </c>
      <c r="P25" s="1" t="str">
        <f t="shared" si="1"/>
        <v xml:space="preserve"> </v>
      </c>
    </row>
    <row r="26" spans="1:18">
      <c r="O26" s="1" t="str">
        <f t="shared" si="2"/>
        <v xml:space="preserve"> </v>
      </c>
      <c r="P26" s="1" t="str">
        <f t="shared" si="1"/>
        <v xml:space="preserve"> </v>
      </c>
    </row>
    <row r="27" spans="1:18">
      <c r="O27" s="1" t="str">
        <f t="shared" si="2"/>
        <v xml:space="preserve"> </v>
      </c>
      <c r="P27" s="1" t="str">
        <f t="shared" si="1"/>
        <v xml:space="preserve"> </v>
      </c>
    </row>
    <row r="28" spans="1:18">
      <c r="O28" s="1" t="str">
        <f t="shared" si="2"/>
        <v xml:space="preserve"> </v>
      </c>
      <c r="P28" s="1" t="str">
        <f t="shared" si="1"/>
        <v xml:space="preserve"> </v>
      </c>
    </row>
    <row r="29" spans="1:18">
      <c r="O29" s="1" t="str">
        <f t="shared" si="2"/>
        <v xml:space="preserve"> </v>
      </c>
      <c r="P29" s="1" t="str">
        <f t="shared" si="1"/>
        <v xml:space="preserve"> </v>
      </c>
    </row>
    <row r="30" spans="1:18">
      <c r="O30" s="1" t="str">
        <f t="shared" si="2"/>
        <v xml:space="preserve"> </v>
      </c>
      <c r="P30" s="1" t="str">
        <f t="shared" si="1"/>
        <v xml:space="preserve"> </v>
      </c>
    </row>
    <row r="31" spans="1:18">
      <c r="O31" s="1" t="str">
        <f t="shared" si="2"/>
        <v xml:space="preserve"> </v>
      </c>
      <c r="P31" s="1" t="str">
        <f t="shared" si="1"/>
        <v xml:space="preserve"> </v>
      </c>
    </row>
    <row r="32" spans="1:18">
      <c r="O32" s="1" t="str">
        <f t="shared" si="2"/>
        <v xml:space="preserve"> </v>
      </c>
      <c r="P32" s="1" t="str">
        <f t="shared" si="1"/>
        <v xml:space="preserve"> </v>
      </c>
    </row>
    <row r="33" spans="15:16">
      <c r="O33" s="1" t="str">
        <f t="shared" si="2"/>
        <v xml:space="preserve"> </v>
      </c>
      <c r="P33" s="1" t="str">
        <f t="shared" si="1"/>
        <v xml:space="preserve"> </v>
      </c>
    </row>
    <row r="34" spans="15:16">
      <c r="O34" s="1" t="str">
        <f t="shared" si="2"/>
        <v xml:space="preserve"> </v>
      </c>
      <c r="P34" s="1" t="str">
        <f t="shared" si="1"/>
        <v xml:space="preserve"> </v>
      </c>
    </row>
    <row r="35" spans="15:16">
      <c r="O35" s="1" t="str">
        <f t="shared" si="2"/>
        <v xml:space="preserve"> </v>
      </c>
      <c r="P35" s="1" t="str">
        <f t="shared" si="1"/>
        <v xml:space="preserve"> </v>
      </c>
    </row>
    <row r="36" spans="15:16">
      <c r="O36" s="1" t="str">
        <f t="shared" si="2"/>
        <v xml:space="preserve"> </v>
      </c>
      <c r="P36" s="1" t="str">
        <f t="shared" si="1"/>
        <v xml:space="preserve"> </v>
      </c>
    </row>
    <row r="37" spans="15:16">
      <c r="O37" s="1" t="str">
        <f t="shared" si="2"/>
        <v xml:space="preserve"> </v>
      </c>
      <c r="P37" s="1" t="str">
        <f t="shared" si="1"/>
        <v xml:space="preserve"> </v>
      </c>
    </row>
    <row r="38" spans="15:16">
      <c r="O38" s="1" t="str">
        <f t="shared" si="2"/>
        <v xml:space="preserve"> </v>
      </c>
      <c r="P38" s="1" t="str">
        <f t="shared" si="1"/>
        <v xml:space="preserve"> </v>
      </c>
    </row>
    <row r="39" spans="15:16">
      <c r="O39" s="1" t="str">
        <f t="shared" si="2"/>
        <v xml:space="preserve"> </v>
      </c>
      <c r="P39" s="1" t="str">
        <f t="shared" si="1"/>
        <v xml:space="preserve"> </v>
      </c>
    </row>
    <row r="40" spans="15:16">
      <c r="O40" s="1" t="str">
        <f t="shared" si="2"/>
        <v xml:space="preserve"> </v>
      </c>
      <c r="P40" s="1" t="str">
        <f t="shared" si="1"/>
        <v xml:space="preserve"> </v>
      </c>
    </row>
    <row r="41" spans="15:16">
      <c r="O41" s="1" t="str">
        <f t="shared" si="2"/>
        <v xml:space="preserve"> </v>
      </c>
      <c r="P41" s="1" t="str">
        <f t="shared" si="1"/>
        <v xml:space="preserve"> </v>
      </c>
    </row>
    <row r="42" spans="15:16">
      <c r="O42" s="1" t="str">
        <f t="shared" si="2"/>
        <v xml:space="preserve"> </v>
      </c>
      <c r="P42" s="1" t="str">
        <f t="shared" si="1"/>
        <v xml:space="preserve"> </v>
      </c>
    </row>
    <row r="43" spans="15:16">
      <c r="O43" s="1" t="str">
        <f t="shared" si="2"/>
        <v xml:space="preserve"> </v>
      </c>
      <c r="P43" s="1" t="str">
        <f t="shared" si="1"/>
        <v xml:space="preserve"> </v>
      </c>
    </row>
    <row r="44" spans="15:16">
      <c r="O44" s="1" t="str">
        <f t="shared" si="2"/>
        <v xml:space="preserve"> </v>
      </c>
      <c r="P44" s="1" t="str">
        <f t="shared" si="1"/>
        <v xml:space="preserve"> </v>
      </c>
    </row>
    <row r="45" spans="15:16">
      <c r="O45" s="1" t="str">
        <f t="shared" si="2"/>
        <v xml:space="preserve"> </v>
      </c>
      <c r="P45" s="1" t="str">
        <f t="shared" si="1"/>
        <v xml:space="preserve"> </v>
      </c>
    </row>
    <row r="46" spans="15:16">
      <c r="O46" s="1" t="str">
        <f t="shared" si="2"/>
        <v xml:space="preserve"> </v>
      </c>
      <c r="P46" s="1" t="str">
        <f t="shared" si="1"/>
        <v xml:space="preserve"> </v>
      </c>
    </row>
    <row r="47" spans="15:16">
      <c r="O47" s="1" t="str">
        <f t="shared" si="2"/>
        <v xml:space="preserve"> </v>
      </c>
      <c r="P47" s="1" t="str">
        <f t="shared" si="1"/>
        <v xml:space="preserve"> </v>
      </c>
    </row>
    <row r="48" spans="15:16">
      <c r="O48" s="1" t="str">
        <f t="shared" si="2"/>
        <v xml:space="preserve"> </v>
      </c>
      <c r="P48" s="1" t="str">
        <f t="shared" si="1"/>
        <v xml:space="preserve"> </v>
      </c>
    </row>
    <row r="49" spans="15:16">
      <c r="O49" s="1" t="str">
        <f t="shared" si="2"/>
        <v xml:space="preserve"> </v>
      </c>
      <c r="P49" s="1" t="str">
        <f t="shared" si="1"/>
        <v xml:space="preserve"> </v>
      </c>
    </row>
    <row r="50" spans="15:16">
      <c r="O50" s="1" t="str">
        <f t="shared" si="2"/>
        <v xml:space="preserve"> </v>
      </c>
      <c r="P50" s="1" t="str">
        <f t="shared" si="1"/>
        <v xml:space="preserve"> </v>
      </c>
    </row>
    <row r="51" spans="15:16">
      <c r="O51" s="1" t="str">
        <f t="shared" si="2"/>
        <v xml:space="preserve"> </v>
      </c>
      <c r="P51" s="1" t="str">
        <f t="shared" si="1"/>
        <v xml:space="preserve"> </v>
      </c>
    </row>
    <row r="52" spans="15:16">
      <c r="O52" s="1" t="str">
        <f t="shared" si="2"/>
        <v xml:space="preserve"> </v>
      </c>
      <c r="P52" s="1" t="str">
        <f t="shared" si="1"/>
        <v xml:space="preserve"> </v>
      </c>
    </row>
    <row r="53" spans="15:16">
      <c r="O53" s="1" t="str">
        <f t="shared" si="2"/>
        <v xml:space="preserve"> </v>
      </c>
      <c r="P53" s="1" t="str">
        <f t="shared" si="1"/>
        <v xml:space="preserve"> </v>
      </c>
    </row>
    <row r="54" spans="15:16">
      <c r="O54" s="1" t="str">
        <f t="shared" ref="O54:O85" si="3">IF(N54&gt;0,LOOKUP(N54,Q$3:Q$8,R$3:R$8)," ")</f>
        <v xml:space="preserve"> </v>
      </c>
      <c r="P54" s="1" t="str">
        <f t="shared" si="1"/>
        <v xml:space="preserve"> </v>
      </c>
    </row>
    <row r="55" spans="15:16">
      <c r="O55" s="1" t="str">
        <f t="shared" si="3"/>
        <v xml:space="preserve"> </v>
      </c>
      <c r="P55" s="1" t="str">
        <f t="shared" si="1"/>
        <v xml:space="preserve"> </v>
      </c>
    </row>
    <row r="56" spans="15:16">
      <c r="O56" s="1" t="str">
        <f t="shared" si="3"/>
        <v xml:space="preserve"> </v>
      </c>
      <c r="P56" s="1" t="str">
        <f t="shared" si="1"/>
        <v xml:space="preserve"> </v>
      </c>
    </row>
    <row r="57" spans="15:16">
      <c r="O57" s="1" t="str">
        <f t="shared" si="3"/>
        <v xml:space="preserve"> </v>
      </c>
      <c r="P57" s="1" t="str">
        <f t="shared" si="1"/>
        <v xml:space="preserve"> </v>
      </c>
    </row>
    <row r="58" spans="15:16">
      <c r="O58" s="1" t="str">
        <f t="shared" si="3"/>
        <v xml:space="preserve"> </v>
      </c>
      <c r="P58" s="1" t="str">
        <f t="shared" si="1"/>
        <v xml:space="preserve"> </v>
      </c>
    </row>
    <row r="59" spans="15:16">
      <c r="O59" s="1" t="str">
        <f t="shared" si="3"/>
        <v xml:space="preserve"> </v>
      </c>
      <c r="P59" s="1" t="str">
        <f t="shared" si="1"/>
        <v xml:space="preserve"> </v>
      </c>
    </row>
    <row r="60" spans="15:16">
      <c r="O60" s="1" t="str">
        <f t="shared" si="3"/>
        <v xml:space="preserve"> </v>
      </c>
      <c r="P60" s="1" t="str">
        <f t="shared" si="1"/>
        <v xml:space="preserve"> </v>
      </c>
    </row>
    <row r="61" spans="15:16">
      <c r="O61" s="1" t="str">
        <f t="shared" si="3"/>
        <v xml:space="preserve"> </v>
      </c>
      <c r="P61" s="1" t="str">
        <f t="shared" si="1"/>
        <v xml:space="preserve"> </v>
      </c>
    </row>
    <row r="62" spans="15:16">
      <c r="O62" s="1" t="str">
        <f t="shared" si="3"/>
        <v xml:space="preserve"> </v>
      </c>
      <c r="P62" s="1" t="str">
        <f t="shared" si="1"/>
        <v xml:space="preserve"> </v>
      </c>
    </row>
    <row r="63" spans="15:16">
      <c r="O63" s="1" t="str">
        <f t="shared" si="3"/>
        <v xml:space="preserve"> </v>
      </c>
      <c r="P63" s="1" t="str">
        <f t="shared" si="1"/>
        <v xml:space="preserve"> </v>
      </c>
    </row>
    <row r="64" spans="15:16">
      <c r="O64" s="1" t="str">
        <f t="shared" si="3"/>
        <v xml:space="preserve"> </v>
      </c>
      <c r="P64" s="1" t="str">
        <f t="shared" si="1"/>
        <v xml:space="preserve"> </v>
      </c>
    </row>
    <row r="65" spans="15:16">
      <c r="O65" s="1" t="str">
        <f t="shared" si="3"/>
        <v xml:space="preserve"> </v>
      </c>
      <c r="P65" s="1" t="str">
        <f t="shared" si="1"/>
        <v xml:space="preserve"> </v>
      </c>
    </row>
    <row r="66" spans="15:16">
      <c r="O66" s="1" t="str">
        <f t="shared" si="3"/>
        <v xml:space="preserve"> </v>
      </c>
      <c r="P66" s="1" t="str">
        <f t="shared" si="1"/>
        <v xml:space="preserve"> </v>
      </c>
    </row>
    <row r="67" spans="15:16">
      <c r="O67" s="1" t="str">
        <f t="shared" si="3"/>
        <v xml:space="preserve"> </v>
      </c>
      <c r="P67" s="1" t="str">
        <f t="shared" si="1"/>
        <v xml:space="preserve"> </v>
      </c>
    </row>
    <row r="68" spans="15:16">
      <c r="O68" s="1" t="str">
        <f t="shared" si="3"/>
        <v xml:space="preserve"> </v>
      </c>
      <c r="P68" s="1" t="str">
        <f t="shared" si="1"/>
        <v xml:space="preserve"> </v>
      </c>
    </row>
    <row r="69" spans="15:16">
      <c r="O69" s="1" t="str">
        <f t="shared" si="3"/>
        <v xml:space="preserve"> </v>
      </c>
      <c r="P69" s="1" t="str">
        <f t="shared" si="1"/>
        <v xml:space="preserve"> </v>
      </c>
    </row>
    <row r="70" spans="15:16">
      <c r="O70" s="1" t="str">
        <f t="shared" si="3"/>
        <v xml:space="preserve"> </v>
      </c>
      <c r="P70" s="1" t="str">
        <f t="shared" ref="P70:P133" si="4">IF(N70&gt;0,L70*O70/100," ")</f>
        <v xml:space="preserve"> </v>
      </c>
    </row>
    <row r="71" spans="15:16">
      <c r="O71" s="1" t="str">
        <f t="shared" si="3"/>
        <v xml:space="preserve"> </v>
      </c>
      <c r="P71" s="1" t="str">
        <f t="shared" si="4"/>
        <v xml:space="preserve"> </v>
      </c>
    </row>
    <row r="72" spans="15:16">
      <c r="O72" s="1" t="str">
        <f t="shared" si="3"/>
        <v xml:space="preserve"> </v>
      </c>
      <c r="P72" s="1" t="str">
        <f t="shared" si="4"/>
        <v xml:space="preserve"> </v>
      </c>
    </row>
    <row r="73" spans="15:16">
      <c r="O73" s="1" t="str">
        <f t="shared" si="3"/>
        <v xml:space="preserve"> </v>
      </c>
      <c r="P73" s="1" t="str">
        <f t="shared" si="4"/>
        <v xml:space="preserve"> </v>
      </c>
    </row>
    <row r="74" spans="15:16">
      <c r="O74" s="1" t="str">
        <f t="shared" si="3"/>
        <v xml:space="preserve"> </v>
      </c>
      <c r="P74" s="1" t="str">
        <f t="shared" si="4"/>
        <v xml:space="preserve"> </v>
      </c>
    </row>
    <row r="75" spans="15:16">
      <c r="O75" s="1" t="str">
        <f t="shared" si="3"/>
        <v xml:space="preserve"> </v>
      </c>
      <c r="P75" s="1" t="str">
        <f t="shared" si="4"/>
        <v xml:space="preserve"> </v>
      </c>
    </row>
    <row r="76" spans="15:16">
      <c r="O76" s="1" t="str">
        <f t="shared" si="3"/>
        <v xml:space="preserve"> </v>
      </c>
      <c r="P76" s="1" t="str">
        <f t="shared" si="4"/>
        <v xml:space="preserve"> </v>
      </c>
    </row>
    <row r="77" spans="15:16">
      <c r="O77" s="1" t="str">
        <f t="shared" si="3"/>
        <v xml:space="preserve"> </v>
      </c>
      <c r="P77" s="1" t="str">
        <f t="shared" si="4"/>
        <v xml:space="preserve"> </v>
      </c>
    </row>
    <row r="78" spans="15:16">
      <c r="O78" s="1" t="str">
        <f t="shared" si="3"/>
        <v xml:space="preserve"> </v>
      </c>
      <c r="P78" s="1" t="str">
        <f t="shared" si="4"/>
        <v xml:space="preserve"> </v>
      </c>
    </row>
    <row r="79" spans="15:16">
      <c r="O79" s="1" t="str">
        <f t="shared" si="3"/>
        <v xml:space="preserve"> </v>
      </c>
      <c r="P79" s="1" t="str">
        <f t="shared" si="4"/>
        <v xml:space="preserve"> </v>
      </c>
    </row>
    <row r="80" spans="15:16">
      <c r="O80" s="1" t="str">
        <f t="shared" si="3"/>
        <v xml:space="preserve"> </v>
      </c>
      <c r="P80" s="1" t="str">
        <f t="shared" si="4"/>
        <v xml:space="preserve"> </v>
      </c>
    </row>
    <row r="81" spans="15:16">
      <c r="O81" s="1" t="str">
        <f t="shared" si="3"/>
        <v xml:space="preserve"> </v>
      </c>
      <c r="P81" s="1" t="str">
        <f t="shared" si="4"/>
        <v xml:space="preserve"> </v>
      </c>
    </row>
    <row r="82" spans="15:16">
      <c r="O82" s="1" t="str">
        <f t="shared" si="3"/>
        <v xml:space="preserve"> </v>
      </c>
      <c r="P82" s="1" t="str">
        <f t="shared" si="4"/>
        <v xml:space="preserve"> </v>
      </c>
    </row>
    <row r="83" spans="15:16">
      <c r="O83" s="1" t="str">
        <f t="shared" si="3"/>
        <v xml:space="preserve"> </v>
      </c>
      <c r="P83" s="1" t="str">
        <f t="shared" si="4"/>
        <v xml:space="preserve"> </v>
      </c>
    </row>
    <row r="84" spans="15:16">
      <c r="O84" s="1" t="str">
        <f t="shared" si="3"/>
        <v xml:space="preserve"> </v>
      </c>
      <c r="P84" s="1" t="str">
        <f t="shared" si="4"/>
        <v xml:space="preserve"> </v>
      </c>
    </row>
    <row r="85" spans="15:16">
      <c r="O85" s="1" t="str">
        <f t="shared" si="3"/>
        <v xml:space="preserve"> </v>
      </c>
      <c r="P85" s="1" t="str">
        <f t="shared" si="4"/>
        <v xml:space="preserve"> </v>
      </c>
    </row>
    <row r="86" spans="15:16">
      <c r="O86" s="1" t="str">
        <f t="shared" ref="O86:O117" si="5">IF(N86&gt;0,LOOKUP(N86,Q$3:Q$8,R$3:R$8)," ")</f>
        <v xml:space="preserve"> </v>
      </c>
      <c r="P86" s="1" t="str">
        <f t="shared" si="4"/>
        <v xml:space="preserve"> </v>
      </c>
    </row>
    <row r="87" spans="15:16">
      <c r="O87" s="1" t="str">
        <f t="shared" si="5"/>
        <v xml:space="preserve"> </v>
      </c>
      <c r="P87" s="1" t="str">
        <f t="shared" si="4"/>
        <v xml:space="preserve"> </v>
      </c>
    </row>
    <row r="88" spans="15:16">
      <c r="O88" s="1" t="str">
        <f t="shared" si="5"/>
        <v xml:space="preserve"> </v>
      </c>
      <c r="P88" s="1" t="str">
        <f t="shared" si="4"/>
        <v xml:space="preserve"> </v>
      </c>
    </row>
    <row r="89" spans="15:16">
      <c r="O89" s="1" t="str">
        <f t="shared" si="5"/>
        <v xml:space="preserve"> </v>
      </c>
      <c r="P89" s="1" t="str">
        <f t="shared" si="4"/>
        <v xml:space="preserve"> </v>
      </c>
    </row>
    <row r="90" spans="15:16">
      <c r="O90" s="1" t="str">
        <f t="shared" si="5"/>
        <v xml:space="preserve"> </v>
      </c>
      <c r="P90" s="1" t="str">
        <f t="shared" si="4"/>
        <v xml:space="preserve"> </v>
      </c>
    </row>
    <row r="91" spans="15:16">
      <c r="O91" s="1" t="str">
        <f t="shared" si="5"/>
        <v xml:space="preserve"> </v>
      </c>
      <c r="P91" s="1" t="str">
        <f t="shared" si="4"/>
        <v xml:space="preserve"> </v>
      </c>
    </row>
    <row r="92" spans="15:16">
      <c r="O92" s="1" t="str">
        <f t="shared" si="5"/>
        <v xml:space="preserve"> </v>
      </c>
      <c r="P92" s="1" t="str">
        <f t="shared" si="4"/>
        <v xml:space="preserve"> </v>
      </c>
    </row>
    <row r="93" spans="15:16">
      <c r="O93" s="1" t="str">
        <f t="shared" si="5"/>
        <v xml:space="preserve"> </v>
      </c>
      <c r="P93" s="1" t="str">
        <f t="shared" si="4"/>
        <v xml:space="preserve"> </v>
      </c>
    </row>
    <row r="94" spans="15:16">
      <c r="O94" s="1" t="str">
        <f t="shared" si="5"/>
        <v xml:space="preserve"> </v>
      </c>
      <c r="P94" s="1" t="str">
        <f t="shared" si="4"/>
        <v xml:space="preserve"> </v>
      </c>
    </row>
    <row r="95" spans="15:16">
      <c r="O95" s="1" t="str">
        <f t="shared" si="5"/>
        <v xml:space="preserve"> </v>
      </c>
      <c r="P95" s="1" t="str">
        <f t="shared" si="4"/>
        <v xml:space="preserve"> </v>
      </c>
    </row>
    <row r="96" spans="15:16">
      <c r="O96" s="1" t="str">
        <f t="shared" si="5"/>
        <v xml:space="preserve"> </v>
      </c>
      <c r="P96" s="1" t="str">
        <f t="shared" si="4"/>
        <v xml:space="preserve"> </v>
      </c>
    </row>
    <row r="97" spans="15:16">
      <c r="O97" s="1" t="str">
        <f t="shared" si="5"/>
        <v xml:space="preserve"> </v>
      </c>
      <c r="P97" s="1" t="str">
        <f t="shared" si="4"/>
        <v xml:space="preserve"> </v>
      </c>
    </row>
    <row r="98" spans="15:16">
      <c r="O98" s="1" t="str">
        <f t="shared" si="5"/>
        <v xml:space="preserve"> </v>
      </c>
      <c r="P98" s="1" t="str">
        <f t="shared" si="4"/>
        <v xml:space="preserve"> </v>
      </c>
    </row>
    <row r="99" spans="15:16">
      <c r="O99" s="1" t="str">
        <f t="shared" si="5"/>
        <v xml:space="preserve"> </v>
      </c>
      <c r="P99" s="1" t="str">
        <f t="shared" si="4"/>
        <v xml:space="preserve"> </v>
      </c>
    </row>
    <row r="100" spans="15:16">
      <c r="O100" s="1" t="str">
        <f t="shared" si="5"/>
        <v xml:space="preserve"> </v>
      </c>
      <c r="P100" s="1" t="str">
        <f t="shared" si="4"/>
        <v xml:space="preserve"> </v>
      </c>
    </row>
    <row r="101" spans="15:16">
      <c r="O101" s="1" t="str">
        <f t="shared" si="5"/>
        <v xml:space="preserve"> </v>
      </c>
      <c r="P101" s="1" t="str">
        <f t="shared" si="4"/>
        <v xml:space="preserve"> </v>
      </c>
    </row>
    <row r="102" spans="15:16">
      <c r="O102" s="1" t="str">
        <f t="shared" si="5"/>
        <v xml:space="preserve"> </v>
      </c>
      <c r="P102" s="1" t="str">
        <f t="shared" si="4"/>
        <v xml:space="preserve"> </v>
      </c>
    </row>
    <row r="103" spans="15:16">
      <c r="O103" s="1" t="str">
        <f t="shared" si="5"/>
        <v xml:space="preserve"> </v>
      </c>
      <c r="P103" s="1" t="str">
        <f t="shared" si="4"/>
        <v xml:space="preserve"> </v>
      </c>
    </row>
    <row r="104" spans="15:16">
      <c r="O104" s="1" t="str">
        <f t="shared" si="5"/>
        <v xml:space="preserve"> </v>
      </c>
      <c r="P104" s="1" t="str">
        <f t="shared" si="4"/>
        <v xml:space="preserve"> </v>
      </c>
    </row>
    <row r="105" spans="15:16">
      <c r="O105" s="1" t="str">
        <f t="shared" si="5"/>
        <v xml:space="preserve"> </v>
      </c>
      <c r="P105" s="1" t="str">
        <f t="shared" si="4"/>
        <v xml:space="preserve"> </v>
      </c>
    </row>
    <row r="106" spans="15:16">
      <c r="O106" s="1" t="str">
        <f t="shared" si="5"/>
        <v xml:space="preserve"> </v>
      </c>
      <c r="P106" s="1" t="str">
        <f t="shared" si="4"/>
        <v xml:space="preserve"> </v>
      </c>
    </row>
    <row r="107" spans="15:16">
      <c r="O107" s="1" t="str">
        <f t="shared" si="5"/>
        <v xml:space="preserve"> </v>
      </c>
      <c r="P107" s="1" t="str">
        <f t="shared" si="4"/>
        <v xml:space="preserve"> </v>
      </c>
    </row>
    <row r="108" spans="15:16">
      <c r="O108" s="1" t="str">
        <f t="shared" si="5"/>
        <v xml:space="preserve"> </v>
      </c>
      <c r="P108" s="1" t="str">
        <f t="shared" si="4"/>
        <v xml:space="preserve"> </v>
      </c>
    </row>
    <row r="109" spans="15:16">
      <c r="O109" s="1" t="str">
        <f t="shared" si="5"/>
        <v xml:space="preserve"> </v>
      </c>
      <c r="P109" s="1" t="str">
        <f t="shared" si="4"/>
        <v xml:space="preserve"> </v>
      </c>
    </row>
    <row r="110" spans="15:16">
      <c r="O110" s="1" t="str">
        <f t="shared" si="5"/>
        <v xml:space="preserve"> </v>
      </c>
      <c r="P110" s="1" t="str">
        <f t="shared" si="4"/>
        <v xml:space="preserve"> </v>
      </c>
    </row>
    <row r="111" spans="15:16">
      <c r="O111" s="1" t="str">
        <f t="shared" si="5"/>
        <v xml:space="preserve"> </v>
      </c>
      <c r="P111" s="1" t="str">
        <f t="shared" si="4"/>
        <v xml:space="preserve"> </v>
      </c>
    </row>
    <row r="112" spans="15:16">
      <c r="O112" s="1" t="str">
        <f t="shared" si="5"/>
        <v xml:space="preserve"> </v>
      </c>
      <c r="P112" s="1" t="str">
        <f t="shared" si="4"/>
        <v xml:space="preserve"> </v>
      </c>
    </row>
    <row r="113" spans="15:16">
      <c r="O113" s="1" t="str">
        <f t="shared" si="5"/>
        <v xml:space="preserve"> </v>
      </c>
      <c r="P113" s="1" t="str">
        <f t="shared" si="4"/>
        <v xml:space="preserve"> </v>
      </c>
    </row>
    <row r="114" spans="15:16">
      <c r="O114" s="1" t="str">
        <f t="shared" si="5"/>
        <v xml:space="preserve"> </v>
      </c>
      <c r="P114" s="1" t="str">
        <f t="shared" si="4"/>
        <v xml:space="preserve"> </v>
      </c>
    </row>
    <row r="115" spans="15:16">
      <c r="O115" s="1" t="str">
        <f t="shared" si="5"/>
        <v xml:space="preserve"> </v>
      </c>
      <c r="P115" s="1" t="str">
        <f t="shared" si="4"/>
        <v xml:space="preserve"> </v>
      </c>
    </row>
    <row r="116" spans="15:16">
      <c r="O116" s="1" t="str">
        <f t="shared" si="5"/>
        <v xml:space="preserve"> </v>
      </c>
      <c r="P116" s="1" t="str">
        <f t="shared" si="4"/>
        <v xml:space="preserve"> </v>
      </c>
    </row>
    <row r="117" spans="15:16">
      <c r="O117" s="1" t="str">
        <f t="shared" si="5"/>
        <v xml:space="preserve"> </v>
      </c>
      <c r="P117" s="1" t="str">
        <f t="shared" si="4"/>
        <v xml:space="preserve"> </v>
      </c>
    </row>
    <row r="118" spans="15:16">
      <c r="O118" s="1" t="str">
        <f t="shared" ref="O118:O149" si="6">IF(N118&gt;0,LOOKUP(N118,Q$3:Q$8,R$3:R$8)," ")</f>
        <v xml:space="preserve"> </v>
      </c>
      <c r="P118" s="1" t="str">
        <f t="shared" si="4"/>
        <v xml:space="preserve"> </v>
      </c>
    </row>
    <row r="119" spans="15:16">
      <c r="O119" s="1" t="str">
        <f t="shared" si="6"/>
        <v xml:space="preserve"> </v>
      </c>
      <c r="P119" s="1" t="str">
        <f t="shared" si="4"/>
        <v xml:space="preserve"> </v>
      </c>
    </row>
    <row r="120" spans="15:16">
      <c r="O120" s="1" t="str">
        <f t="shared" si="6"/>
        <v xml:space="preserve"> </v>
      </c>
      <c r="P120" s="1" t="str">
        <f t="shared" si="4"/>
        <v xml:space="preserve"> </v>
      </c>
    </row>
    <row r="121" spans="15:16">
      <c r="O121" s="1" t="str">
        <f t="shared" si="6"/>
        <v xml:space="preserve"> </v>
      </c>
      <c r="P121" s="1" t="str">
        <f t="shared" si="4"/>
        <v xml:space="preserve"> </v>
      </c>
    </row>
    <row r="122" spans="15:16">
      <c r="O122" s="1" t="str">
        <f t="shared" si="6"/>
        <v xml:space="preserve"> </v>
      </c>
      <c r="P122" s="1" t="str">
        <f t="shared" si="4"/>
        <v xml:space="preserve"> </v>
      </c>
    </row>
    <row r="123" spans="15:16">
      <c r="O123" s="1" t="str">
        <f t="shared" si="6"/>
        <v xml:space="preserve"> </v>
      </c>
      <c r="P123" s="1" t="str">
        <f t="shared" si="4"/>
        <v xml:space="preserve"> </v>
      </c>
    </row>
    <row r="124" spans="15:16">
      <c r="O124" s="1" t="str">
        <f t="shared" si="6"/>
        <v xml:space="preserve"> </v>
      </c>
      <c r="P124" s="1" t="str">
        <f t="shared" si="4"/>
        <v xml:space="preserve"> </v>
      </c>
    </row>
    <row r="125" spans="15:16">
      <c r="O125" s="1" t="str">
        <f t="shared" si="6"/>
        <v xml:space="preserve"> </v>
      </c>
      <c r="P125" s="1" t="str">
        <f t="shared" si="4"/>
        <v xml:space="preserve"> </v>
      </c>
    </row>
    <row r="126" spans="15:16">
      <c r="O126" s="1" t="str">
        <f t="shared" si="6"/>
        <v xml:space="preserve"> </v>
      </c>
      <c r="P126" s="1" t="str">
        <f t="shared" si="4"/>
        <v xml:space="preserve"> </v>
      </c>
    </row>
    <row r="127" spans="15:16">
      <c r="O127" s="1" t="str">
        <f t="shared" si="6"/>
        <v xml:space="preserve"> </v>
      </c>
      <c r="P127" s="1" t="str">
        <f t="shared" si="4"/>
        <v xml:space="preserve"> </v>
      </c>
    </row>
    <row r="128" spans="15:16">
      <c r="O128" s="1" t="str">
        <f t="shared" si="6"/>
        <v xml:space="preserve"> </v>
      </c>
      <c r="P128" s="1" t="str">
        <f t="shared" si="4"/>
        <v xml:space="preserve"> </v>
      </c>
    </row>
    <row r="129" spans="15:16">
      <c r="O129" s="1" t="str">
        <f t="shared" si="6"/>
        <v xml:space="preserve"> </v>
      </c>
      <c r="P129" s="1" t="str">
        <f t="shared" si="4"/>
        <v xml:space="preserve"> </v>
      </c>
    </row>
    <row r="130" spans="15:16">
      <c r="O130" s="1" t="str">
        <f t="shared" si="6"/>
        <v xml:space="preserve"> </v>
      </c>
      <c r="P130" s="1" t="str">
        <f t="shared" si="4"/>
        <v xml:space="preserve"> </v>
      </c>
    </row>
    <row r="131" spans="15:16">
      <c r="O131" s="1" t="str">
        <f t="shared" si="6"/>
        <v xml:space="preserve"> </v>
      </c>
      <c r="P131" s="1" t="str">
        <f t="shared" si="4"/>
        <v xml:space="preserve"> </v>
      </c>
    </row>
    <row r="132" spans="15:16">
      <c r="O132" s="1" t="str">
        <f t="shared" si="6"/>
        <v xml:space="preserve"> </v>
      </c>
      <c r="P132" s="1" t="str">
        <f t="shared" si="4"/>
        <v xml:space="preserve"> </v>
      </c>
    </row>
    <row r="133" spans="15:16">
      <c r="O133" s="1" t="str">
        <f t="shared" si="6"/>
        <v xml:space="preserve"> </v>
      </c>
      <c r="P133" s="1" t="str">
        <f t="shared" si="4"/>
        <v xml:space="preserve"> </v>
      </c>
    </row>
    <row r="134" spans="15:16">
      <c r="O134" s="1" t="str">
        <f t="shared" si="6"/>
        <v xml:space="preserve"> </v>
      </c>
      <c r="P134" s="1" t="str">
        <f t="shared" ref="P134:P197" si="7">IF(N134&gt;0,L134*O134/100," ")</f>
        <v xml:space="preserve"> </v>
      </c>
    </row>
    <row r="135" spans="15:16">
      <c r="O135" s="1" t="str">
        <f t="shared" si="6"/>
        <v xml:space="preserve"> </v>
      </c>
      <c r="P135" s="1" t="str">
        <f t="shared" si="7"/>
        <v xml:space="preserve"> </v>
      </c>
    </row>
    <row r="136" spans="15:16">
      <c r="O136" s="1" t="str">
        <f t="shared" si="6"/>
        <v xml:space="preserve"> </v>
      </c>
      <c r="P136" s="1" t="str">
        <f t="shared" si="7"/>
        <v xml:space="preserve"> </v>
      </c>
    </row>
    <row r="137" spans="15:16">
      <c r="O137" s="1" t="str">
        <f t="shared" si="6"/>
        <v xml:space="preserve"> </v>
      </c>
      <c r="P137" s="1" t="str">
        <f t="shared" si="7"/>
        <v xml:space="preserve"> </v>
      </c>
    </row>
    <row r="138" spans="15:16">
      <c r="O138" s="1" t="str">
        <f t="shared" si="6"/>
        <v xml:space="preserve"> </v>
      </c>
      <c r="P138" s="1" t="str">
        <f t="shared" si="7"/>
        <v xml:space="preserve"> </v>
      </c>
    </row>
    <row r="139" spans="15:16">
      <c r="O139" s="1" t="str">
        <f t="shared" si="6"/>
        <v xml:space="preserve"> </v>
      </c>
      <c r="P139" s="1" t="str">
        <f t="shared" si="7"/>
        <v xml:space="preserve"> </v>
      </c>
    </row>
    <row r="140" spans="15:16">
      <c r="O140" s="1" t="str">
        <f t="shared" si="6"/>
        <v xml:space="preserve"> </v>
      </c>
      <c r="P140" s="1" t="str">
        <f t="shared" si="7"/>
        <v xml:space="preserve"> </v>
      </c>
    </row>
    <row r="141" spans="15:16">
      <c r="O141" s="1" t="str">
        <f t="shared" si="6"/>
        <v xml:space="preserve"> </v>
      </c>
      <c r="P141" s="1" t="str">
        <f t="shared" si="7"/>
        <v xml:space="preserve"> </v>
      </c>
    </row>
    <row r="142" spans="15:16">
      <c r="O142" s="1" t="str">
        <f t="shared" si="6"/>
        <v xml:space="preserve"> </v>
      </c>
      <c r="P142" s="1" t="str">
        <f t="shared" si="7"/>
        <v xml:space="preserve"> </v>
      </c>
    </row>
    <row r="143" spans="15:16">
      <c r="O143" s="1" t="str">
        <f t="shared" si="6"/>
        <v xml:space="preserve"> </v>
      </c>
      <c r="P143" s="1" t="str">
        <f t="shared" si="7"/>
        <v xml:space="preserve"> </v>
      </c>
    </row>
    <row r="144" spans="15:16">
      <c r="O144" s="1" t="str">
        <f t="shared" si="6"/>
        <v xml:space="preserve"> </v>
      </c>
      <c r="P144" s="1" t="str">
        <f t="shared" si="7"/>
        <v xml:space="preserve"> </v>
      </c>
    </row>
    <row r="145" spans="15:16">
      <c r="O145" s="1" t="str">
        <f t="shared" si="6"/>
        <v xml:space="preserve"> </v>
      </c>
      <c r="P145" s="1" t="str">
        <f t="shared" si="7"/>
        <v xml:space="preserve"> </v>
      </c>
    </row>
    <row r="146" spans="15:16">
      <c r="O146" s="1" t="str">
        <f t="shared" si="6"/>
        <v xml:space="preserve"> </v>
      </c>
      <c r="P146" s="1" t="str">
        <f t="shared" si="7"/>
        <v xml:space="preserve"> </v>
      </c>
    </row>
    <row r="147" spans="15:16">
      <c r="O147" s="1" t="str">
        <f t="shared" si="6"/>
        <v xml:space="preserve"> </v>
      </c>
      <c r="P147" s="1" t="str">
        <f t="shared" si="7"/>
        <v xml:space="preserve"> </v>
      </c>
    </row>
    <row r="148" spans="15:16">
      <c r="O148" s="1" t="str">
        <f t="shared" si="6"/>
        <v xml:space="preserve"> </v>
      </c>
      <c r="P148" s="1" t="str">
        <f t="shared" si="7"/>
        <v xml:space="preserve"> </v>
      </c>
    </row>
    <row r="149" spans="15:16">
      <c r="O149" s="1" t="str">
        <f t="shared" si="6"/>
        <v xml:space="preserve"> </v>
      </c>
      <c r="P149" s="1" t="str">
        <f t="shared" si="7"/>
        <v xml:space="preserve"> </v>
      </c>
    </row>
    <row r="150" spans="15:16">
      <c r="O150" s="1" t="str">
        <f t="shared" ref="O150:O181" si="8">IF(N150&gt;0,LOOKUP(N150,Q$3:Q$8,R$3:R$8)," ")</f>
        <v xml:space="preserve"> </v>
      </c>
      <c r="P150" s="1" t="str">
        <f t="shared" si="7"/>
        <v xml:space="preserve"> </v>
      </c>
    </row>
    <row r="151" spans="15:16">
      <c r="O151" s="1" t="str">
        <f t="shared" si="8"/>
        <v xml:space="preserve"> </v>
      </c>
      <c r="P151" s="1" t="str">
        <f t="shared" si="7"/>
        <v xml:space="preserve"> </v>
      </c>
    </row>
    <row r="152" spans="15:16">
      <c r="O152" s="1" t="str">
        <f t="shared" si="8"/>
        <v xml:space="preserve"> </v>
      </c>
      <c r="P152" s="1" t="str">
        <f t="shared" si="7"/>
        <v xml:space="preserve"> </v>
      </c>
    </row>
    <row r="153" spans="15:16">
      <c r="O153" s="1" t="str">
        <f t="shared" si="8"/>
        <v xml:space="preserve"> </v>
      </c>
      <c r="P153" s="1" t="str">
        <f t="shared" si="7"/>
        <v xml:space="preserve"> </v>
      </c>
    </row>
    <row r="154" spans="15:16">
      <c r="O154" s="1" t="str">
        <f t="shared" si="8"/>
        <v xml:space="preserve"> </v>
      </c>
      <c r="P154" s="1" t="str">
        <f t="shared" si="7"/>
        <v xml:space="preserve"> </v>
      </c>
    </row>
    <row r="155" spans="15:16">
      <c r="O155" s="1" t="str">
        <f t="shared" si="8"/>
        <v xml:space="preserve"> </v>
      </c>
      <c r="P155" s="1" t="str">
        <f t="shared" si="7"/>
        <v xml:space="preserve"> </v>
      </c>
    </row>
    <row r="156" spans="15:16">
      <c r="O156" s="1" t="str">
        <f t="shared" si="8"/>
        <v xml:space="preserve"> </v>
      </c>
      <c r="P156" s="1" t="str">
        <f t="shared" si="7"/>
        <v xml:space="preserve"> </v>
      </c>
    </row>
    <row r="157" spans="15:16">
      <c r="O157" s="1" t="str">
        <f t="shared" si="8"/>
        <v xml:space="preserve"> </v>
      </c>
      <c r="P157" s="1" t="str">
        <f t="shared" si="7"/>
        <v xml:space="preserve"> </v>
      </c>
    </row>
    <row r="158" spans="15:16">
      <c r="O158" s="1" t="str">
        <f t="shared" si="8"/>
        <v xml:space="preserve"> </v>
      </c>
      <c r="P158" s="1" t="str">
        <f t="shared" si="7"/>
        <v xml:space="preserve"> </v>
      </c>
    </row>
    <row r="159" spans="15:16">
      <c r="O159" s="1" t="str">
        <f t="shared" si="8"/>
        <v xml:space="preserve"> </v>
      </c>
      <c r="P159" s="1" t="str">
        <f t="shared" si="7"/>
        <v xml:space="preserve"> </v>
      </c>
    </row>
    <row r="160" spans="15:16">
      <c r="O160" s="1" t="str">
        <f t="shared" si="8"/>
        <v xml:space="preserve"> </v>
      </c>
      <c r="P160" s="1" t="str">
        <f t="shared" si="7"/>
        <v xml:space="preserve"> </v>
      </c>
    </row>
    <row r="161" spans="15:16">
      <c r="O161" s="1" t="str">
        <f t="shared" si="8"/>
        <v xml:space="preserve"> </v>
      </c>
      <c r="P161" s="1" t="str">
        <f t="shared" si="7"/>
        <v xml:space="preserve"> </v>
      </c>
    </row>
    <row r="162" spans="15:16">
      <c r="O162" s="1" t="str">
        <f t="shared" si="8"/>
        <v xml:space="preserve"> </v>
      </c>
      <c r="P162" s="1" t="str">
        <f t="shared" si="7"/>
        <v xml:space="preserve"> </v>
      </c>
    </row>
    <row r="163" spans="15:16">
      <c r="O163" s="1" t="str">
        <f t="shared" si="8"/>
        <v xml:space="preserve"> </v>
      </c>
      <c r="P163" s="1" t="str">
        <f t="shared" si="7"/>
        <v xml:space="preserve"> </v>
      </c>
    </row>
    <row r="164" spans="15:16">
      <c r="O164" s="1" t="str">
        <f t="shared" si="8"/>
        <v xml:space="preserve"> </v>
      </c>
      <c r="P164" s="1" t="str">
        <f t="shared" si="7"/>
        <v xml:space="preserve"> </v>
      </c>
    </row>
    <row r="165" spans="15:16">
      <c r="O165" s="1" t="str">
        <f t="shared" si="8"/>
        <v xml:space="preserve"> </v>
      </c>
      <c r="P165" s="1" t="str">
        <f t="shared" si="7"/>
        <v xml:space="preserve"> </v>
      </c>
    </row>
    <row r="166" spans="15:16">
      <c r="O166" s="1" t="str">
        <f t="shared" si="8"/>
        <v xml:space="preserve"> </v>
      </c>
      <c r="P166" s="1" t="str">
        <f t="shared" si="7"/>
        <v xml:space="preserve"> </v>
      </c>
    </row>
    <row r="167" spans="15:16">
      <c r="O167" s="1" t="str">
        <f t="shared" si="8"/>
        <v xml:space="preserve"> </v>
      </c>
      <c r="P167" s="1" t="str">
        <f t="shared" si="7"/>
        <v xml:space="preserve"> </v>
      </c>
    </row>
    <row r="168" spans="15:16">
      <c r="O168" s="1" t="str">
        <f t="shared" si="8"/>
        <v xml:space="preserve"> </v>
      </c>
      <c r="P168" s="1" t="str">
        <f t="shared" si="7"/>
        <v xml:space="preserve"> </v>
      </c>
    </row>
    <row r="169" spans="15:16">
      <c r="O169" s="1" t="str">
        <f t="shared" si="8"/>
        <v xml:space="preserve"> </v>
      </c>
      <c r="P169" s="1" t="str">
        <f t="shared" si="7"/>
        <v xml:space="preserve"> </v>
      </c>
    </row>
    <row r="170" spans="15:16">
      <c r="O170" s="1" t="str">
        <f t="shared" si="8"/>
        <v xml:space="preserve"> </v>
      </c>
      <c r="P170" s="1" t="str">
        <f t="shared" si="7"/>
        <v xml:space="preserve"> </v>
      </c>
    </row>
    <row r="171" spans="15:16">
      <c r="O171" s="1" t="str">
        <f t="shared" si="8"/>
        <v xml:space="preserve"> </v>
      </c>
      <c r="P171" s="1" t="str">
        <f t="shared" si="7"/>
        <v xml:space="preserve"> </v>
      </c>
    </row>
    <row r="172" spans="15:16">
      <c r="O172" s="1" t="str">
        <f t="shared" si="8"/>
        <v xml:space="preserve"> </v>
      </c>
      <c r="P172" s="1" t="str">
        <f t="shared" si="7"/>
        <v xml:space="preserve"> </v>
      </c>
    </row>
    <row r="173" spans="15:16">
      <c r="O173" s="1" t="str">
        <f t="shared" si="8"/>
        <v xml:space="preserve"> </v>
      </c>
      <c r="P173" s="1" t="str">
        <f t="shared" si="7"/>
        <v xml:space="preserve"> </v>
      </c>
    </row>
    <row r="174" spans="15:16">
      <c r="O174" s="1" t="str">
        <f t="shared" si="8"/>
        <v xml:space="preserve"> </v>
      </c>
      <c r="P174" s="1" t="str">
        <f t="shared" si="7"/>
        <v xml:space="preserve"> </v>
      </c>
    </row>
    <row r="175" spans="15:16">
      <c r="O175" s="1" t="str">
        <f t="shared" si="8"/>
        <v xml:space="preserve"> </v>
      </c>
      <c r="P175" s="1" t="str">
        <f t="shared" si="7"/>
        <v xml:space="preserve"> </v>
      </c>
    </row>
    <row r="176" spans="15:16">
      <c r="O176" s="1" t="str">
        <f t="shared" si="8"/>
        <v xml:space="preserve"> </v>
      </c>
      <c r="P176" s="1" t="str">
        <f t="shared" si="7"/>
        <v xml:space="preserve"> </v>
      </c>
    </row>
    <row r="177" spans="15:18">
      <c r="O177" s="1" t="str">
        <f t="shared" si="8"/>
        <v xml:space="preserve"> </v>
      </c>
      <c r="P177" s="1" t="str">
        <f t="shared" si="7"/>
        <v xml:space="preserve"> </v>
      </c>
    </row>
    <row r="178" spans="15:18">
      <c r="O178" s="1" t="str">
        <f t="shared" si="8"/>
        <v xml:space="preserve"> </v>
      </c>
      <c r="P178" s="1" t="str">
        <f t="shared" si="7"/>
        <v xml:space="preserve"> </v>
      </c>
    </row>
    <row r="179" spans="15:18">
      <c r="O179" s="1" t="str">
        <f t="shared" si="8"/>
        <v xml:space="preserve"> </v>
      </c>
      <c r="P179" s="1" t="str">
        <f t="shared" si="7"/>
        <v xml:space="preserve"> </v>
      </c>
      <c r="Q179" s="37"/>
      <c r="R179" s="37"/>
    </row>
    <row r="180" spans="15:18">
      <c r="O180" s="1" t="str">
        <f t="shared" si="8"/>
        <v xml:space="preserve"> </v>
      </c>
      <c r="P180" s="1" t="str">
        <f t="shared" si="7"/>
        <v xml:space="preserve"> </v>
      </c>
      <c r="Q180" s="37"/>
      <c r="R180" s="37"/>
    </row>
    <row r="181" spans="15:18">
      <c r="O181" s="1" t="str">
        <f t="shared" si="8"/>
        <v xml:space="preserve"> </v>
      </c>
      <c r="P181" s="1" t="str">
        <f t="shared" si="7"/>
        <v xml:space="preserve"> </v>
      </c>
      <c r="Q181" s="37"/>
      <c r="R181" s="37"/>
    </row>
    <row r="182" spans="15:18">
      <c r="O182" s="1" t="str">
        <f t="shared" ref="O182:O209" si="9">IF(N182&gt;0,LOOKUP(N182,Q$3:Q$8,R$3:R$8)," ")</f>
        <v xml:space="preserve"> </v>
      </c>
      <c r="P182" s="1" t="str">
        <f t="shared" si="7"/>
        <v xml:space="preserve"> </v>
      </c>
      <c r="Q182" s="37"/>
      <c r="R182" s="37"/>
    </row>
    <row r="183" spans="15:18">
      <c r="O183" s="1" t="str">
        <f t="shared" si="9"/>
        <v xml:space="preserve"> </v>
      </c>
      <c r="P183" s="1" t="str">
        <f t="shared" si="7"/>
        <v xml:space="preserve"> </v>
      </c>
    </row>
    <row r="184" spans="15:18">
      <c r="O184" s="1" t="str">
        <f t="shared" si="9"/>
        <v xml:space="preserve"> </v>
      </c>
      <c r="P184" s="1" t="str">
        <f t="shared" si="7"/>
        <v xml:space="preserve"> </v>
      </c>
    </row>
    <row r="185" spans="15:18">
      <c r="O185" s="1" t="str">
        <f t="shared" si="9"/>
        <v xml:space="preserve"> </v>
      </c>
      <c r="P185" s="1" t="str">
        <f t="shared" si="7"/>
        <v xml:space="preserve"> </v>
      </c>
    </row>
    <row r="186" spans="15:18">
      <c r="O186" s="1" t="str">
        <f t="shared" si="9"/>
        <v xml:space="preserve"> </v>
      </c>
      <c r="P186" s="1" t="str">
        <f t="shared" si="7"/>
        <v xml:space="preserve"> </v>
      </c>
    </row>
    <row r="187" spans="15:18">
      <c r="O187" s="1" t="str">
        <f t="shared" si="9"/>
        <v xml:space="preserve"> </v>
      </c>
      <c r="P187" s="1" t="str">
        <f t="shared" si="7"/>
        <v xml:space="preserve"> </v>
      </c>
    </row>
    <row r="188" spans="15:18">
      <c r="O188" s="1" t="str">
        <f t="shared" si="9"/>
        <v xml:space="preserve"> </v>
      </c>
      <c r="P188" s="1" t="str">
        <f t="shared" si="7"/>
        <v xml:space="preserve"> </v>
      </c>
    </row>
    <row r="189" spans="15:18">
      <c r="O189" s="1" t="str">
        <f t="shared" si="9"/>
        <v xml:space="preserve"> </v>
      </c>
      <c r="P189" s="1" t="str">
        <f t="shared" si="7"/>
        <v xml:space="preserve"> </v>
      </c>
    </row>
    <row r="190" spans="15:18">
      <c r="O190" s="1" t="str">
        <f t="shared" si="9"/>
        <v xml:space="preserve"> </v>
      </c>
      <c r="P190" s="1" t="str">
        <f t="shared" si="7"/>
        <v xml:space="preserve"> </v>
      </c>
    </row>
    <row r="191" spans="15:18">
      <c r="O191" s="1" t="str">
        <f t="shared" si="9"/>
        <v xml:space="preserve"> </v>
      </c>
      <c r="P191" s="1" t="str">
        <f t="shared" si="7"/>
        <v xml:space="preserve"> </v>
      </c>
    </row>
    <row r="192" spans="15:18">
      <c r="O192" s="1" t="str">
        <f t="shared" si="9"/>
        <v xml:space="preserve"> </v>
      </c>
      <c r="P192" s="1" t="str">
        <f t="shared" si="7"/>
        <v xml:space="preserve"> </v>
      </c>
    </row>
    <row r="193" spans="15:16">
      <c r="O193" s="1" t="str">
        <f t="shared" si="9"/>
        <v xml:space="preserve"> </v>
      </c>
      <c r="P193" s="1" t="str">
        <f t="shared" si="7"/>
        <v xml:space="preserve"> </v>
      </c>
    </row>
    <row r="194" spans="15:16">
      <c r="O194" s="1" t="str">
        <f t="shared" si="9"/>
        <v xml:space="preserve"> </v>
      </c>
      <c r="P194" s="1" t="str">
        <f t="shared" si="7"/>
        <v xml:space="preserve"> </v>
      </c>
    </row>
    <row r="195" spans="15:16">
      <c r="O195" s="1" t="str">
        <f t="shared" si="9"/>
        <v xml:space="preserve"> </v>
      </c>
      <c r="P195" s="1" t="str">
        <f t="shared" si="7"/>
        <v xml:space="preserve"> </v>
      </c>
    </row>
    <row r="196" spans="15:16">
      <c r="O196" s="1" t="str">
        <f t="shared" si="9"/>
        <v xml:space="preserve"> </v>
      </c>
      <c r="P196" s="1" t="str">
        <f t="shared" si="7"/>
        <v xml:space="preserve"> </v>
      </c>
    </row>
    <row r="197" spans="15:16">
      <c r="O197" s="1" t="str">
        <f t="shared" si="9"/>
        <v xml:space="preserve"> </v>
      </c>
      <c r="P197" s="1" t="str">
        <f t="shared" si="7"/>
        <v xml:space="preserve"> </v>
      </c>
    </row>
    <row r="198" spans="15:16">
      <c r="O198" s="1" t="str">
        <f t="shared" si="9"/>
        <v xml:space="preserve"> </v>
      </c>
      <c r="P198" s="1" t="str">
        <f t="shared" ref="P198:P209" si="10">IF(N198&gt;0,L198*O198/100," ")</f>
        <v xml:space="preserve"> </v>
      </c>
    </row>
    <row r="199" spans="15:16">
      <c r="O199" s="1" t="str">
        <f t="shared" si="9"/>
        <v xml:space="preserve"> </v>
      </c>
      <c r="P199" s="1" t="str">
        <f t="shared" si="10"/>
        <v xml:space="preserve"> </v>
      </c>
    </row>
    <row r="200" spans="15:16">
      <c r="O200" s="1" t="str">
        <f t="shared" si="9"/>
        <v xml:space="preserve"> </v>
      </c>
      <c r="P200" s="1" t="str">
        <f t="shared" si="10"/>
        <v xml:space="preserve"> </v>
      </c>
    </row>
    <row r="201" spans="15:16">
      <c r="O201" s="1" t="str">
        <f t="shared" si="9"/>
        <v xml:space="preserve"> </v>
      </c>
      <c r="P201" s="1" t="str">
        <f t="shared" si="10"/>
        <v xml:space="preserve"> </v>
      </c>
    </row>
    <row r="202" spans="15:16">
      <c r="O202" s="1" t="str">
        <f t="shared" si="9"/>
        <v xml:space="preserve"> </v>
      </c>
      <c r="P202" s="1" t="str">
        <f t="shared" si="10"/>
        <v xml:space="preserve"> </v>
      </c>
    </row>
    <row r="203" spans="15:16">
      <c r="O203" s="1" t="str">
        <f t="shared" si="9"/>
        <v xml:space="preserve"> </v>
      </c>
      <c r="P203" s="1" t="str">
        <f t="shared" si="10"/>
        <v xml:space="preserve"> </v>
      </c>
    </row>
    <row r="204" spans="15:16">
      <c r="O204" s="1" t="str">
        <f t="shared" si="9"/>
        <v xml:space="preserve"> </v>
      </c>
      <c r="P204" s="1" t="str">
        <f t="shared" si="10"/>
        <v xml:space="preserve"> </v>
      </c>
    </row>
    <row r="205" spans="15:16">
      <c r="O205" s="1" t="str">
        <f t="shared" si="9"/>
        <v xml:space="preserve"> </v>
      </c>
      <c r="P205" s="1" t="str">
        <f t="shared" si="10"/>
        <v xml:space="preserve"> </v>
      </c>
    </row>
    <row r="206" spans="15:16">
      <c r="O206" s="1" t="str">
        <f t="shared" si="9"/>
        <v xml:space="preserve"> </v>
      </c>
      <c r="P206" s="1" t="str">
        <f t="shared" si="10"/>
        <v xml:space="preserve"> </v>
      </c>
    </row>
    <row r="207" spans="15:16">
      <c r="O207" s="1" t="str">
        <f t="shared" si="9"/>
        <v xml:space="preserve"> </v>
      </c>
      <c r="P207" s="1" t="str">
        <f t="shared" si="10"/>
        <v xml:space="preserve"> </v>
      </c>
    </row>
    <row r="208" spans="15:16">
      <c r="O208" s="1" t="str">
        <f t="shared" si="9"/>
        <v xml:space="preserve"> </v>
      </c>
      <c r="P208" s="1" t="str">
        <f t="shared" si="10"/>
        <v xml:space="preserve"> </v>
      </c>
    </row>
    <row r="209" spans="15:16">
      <c r="O209" s="1" t="str">
        <f t="shared" si="9"/>
        <v xml:space="preserve"> </v>
      </c>
      <c r="P209" s="1" t="str">
        <f t="shared" si="10"/>
        <v xml:space="preserve"> </v>
      </c>
    </row>
    <row r="210" spans="15:16">
      <c r="O210" s="1">
        <f>SUM(O3:O209)</f>
        <v>112</v>
      </c>
      <c r="P210" s="1">
        <f>SUM(P3:P209)</f>
        <v>112</v>
      </c>
    </row>
  </sheetData>
  <mergeCells count="1">
    <mergeCell ref="K1:M1"/>
  </mergeCells>
  <phoneticPr fontId="0" type="noConversion"/>
  <pageMargins left="0.11811023622047245" right="0.11811023622047245" top="0.35433070866141736" bottom="0.35433070866141736" header="0.11811023622047245" footer="0.11811023622047245"/>
  <pageSetup paperSize="9" scale="7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C7:C16"/>
  <sheetViews>
    <sheetView workbookViewId="0">
      <selection activeCell="C16" sqref="C16"/>
    </sheetView>
  </sheetViews>
  <sheetFormatPr defaultRowHeight="15"/>
  <cols>
    <col min="1" max="1" width="4.42578125" customWidth="1"/>
    <col min="2" max="2" width="4.85546875" customWidth="1"/>
    <col min="3" max="3" width="89.28515625" customWidth="1"/>
  </cols>
  <sheetData>
    <row r="7" spans="3:3" ht="15.75" thickBot="1"/>
    <row r="8" spans="3:3" ht="41.25" thickBot="1">
      <c r="C8" s="279" t="s">
        <v>52</v>
      </c>
    </row>
    <row r="9" spans="3:3" ht="21" customHeight="1" thickBot="1">
      <c r="C9" s="280" t="s">
        <v>53</v>
      </c>
    </row>
    <row r="10" spans="3:3">
      <c r="C10" s="283"/>
    </row>
    <row r="11" spans="3:3">
      <c r="C11" s="283"/>
    </row>
    <row r="12" spans="3:3">
      <c r="C12" s="283"/>
    </row>
    <row r="13" spans="3:3">
      <c r="C13" s="283"/>
    </row>
    <row r="14" spans="3:3">
      <c r="C14" s="283"/>
    </row>
    <row r="15" spans="3:3">
      <c r="C15" s="283"/>
    </row>
    <row r="16" spans="3:3" ht="16.5">
      <c r="C16" s="396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2"/>
  <sheetViews>
    <sheetView topLeftCell="A13" workbookViewId="0">
      <selection activeCell="K39" sqref="K39"/>
    </sheetView>
  </sheetViews>
  <sheetFormatPr defaultRowHeight="15"/>
  <cols>
    <col min="1" max="1" width="21.7109375" style="12" customWidth="1"/>
    <col min="2" max="2" width="25" style="13" customWidth="1"/>
    <col min="3" max="3" width="4.85546875" style="12" bestFit="1" customWidth="1"/>
    <col min="4" max="5" width="10.7109375" style="13" bestFit="1" customWidth="1"/>
    <col min="6" max="6" width="5.28515625" style="12" bestFit="1" customWidth="1"/>
    <col min="7" max="7" width="11.5703125" style="14" bestFit="1" customWidth="1"/>
    <col min="8" max="8" width="9.140625" style="12"/>
    <col min="9" max="9" width="11.5703125" style="14" bestFit="1" customWidth="1"/>
    <col min="10" max="10" width="15.5703125" style="2" customWidth="1"/>
    <col min="11" max="11" width="10.42578125" style="1" customWidth="1"/>
    <col min="12" max="12" width="13.28515625" style="1" customWidth="1"/>
    <col min="13" max="13" width="6" style="1" customWidth="1"/>
    <col min="14" max="15" width="4" style="1" hidden="1" customWidth="1"/>
    <col min="16" max="16" width="4" style="379" hidden="1" customWidth="1"/>
    <col min="17" max="17" width="7.42578125" style="35" hidden="1" customWidth="1"/>
    <col min="18" max="18" width="6.42578125" style="35" hidden="1" customWidth="1"/>
    <col min="19" max="16384" width="9.140625" style="1"/>
  </cols>
  <sheetData>
    <row r="1" spans="1:18" ht="30" customHeight="1" thickBot="1">
      <c r="A1" s="17" t="s">
        <v>64</v>
      </c>
      <c r="B1" s="17" t="s">
        <v>4</v>
      </c>
      <c r="C1" s="18"/>
      <c r="D1" s="19"/>
      <c r="E1" s="19"/>
      <c r="F1" s="18"/>
      <c r="G1" s="20"/>
      <c r="H1" s="18"/>
      <c r="I1" s="20"/>
      <c r="K1" s="423" t="s">
        <v>11</v>
      </c>
      <c r="L1" s="424"/>
      <c r="M1" s="425"/>
      <c r="O1" s="33"/>
      <c r="P1" s="378"/>
      <c r="Q1" s="316"/>
      <c r="R1" s="316"/>
    </row>
    <row r="2" spans="1:18" s="4" customFormat="1" ht="75.75" thickBot="1">
      <c r="A2" s="16" t="s">
        <v>14</v>
      </c>
      <c r="B2" s="16" t="s">
        <v>12</v>
      </c>
      <c r="C2" s="16" t="s">
        <v>2</v>
      </c>
      <c r="D2" s="17" t="s">
        <v>0</v>
      </c>
      <c r="E2" s="17" t="s">
        <v>1</v>
      </c>
      <c r="F2" s="17" t="s">
        <v>19</v>
      </c>
      <c r="G2" s="21" t="s">
        <v>3</v>
      </c>
      <c r="H2" s="16" t="s">
        <v>7</v>
      </c>
      <c r="I2" s="21" t="s">
        <v>3</v>
      </c>
      <c r="J2" s="21" t="s">
        <v>6</v>
      </c>
      <c r="K2" s="352" t="s">
        <v>17</v>
      </c>
      <c r="L2" s="41" t="s">
        <v>16</v>
      </c>
      <c r="M2" s="353"/>
      <c r="O2" s="1"/>
      <c r="P2" s="379"/>
      <c r="Q2" s="246" t="s">
        <v>38</v>
      </c>
      <c r="R2" s="247" t="s">
        <v>39</v>
      </c>
    </row>
    <row r="3" spans="1:18" ht="45">
      <c r="A3" s="22">
        <v>1</v>
      </c>
      <c r="B3" s="84" t="s">
        <v>124</v>
      </c>
      <c r="C3" s="31">
        <v>103</v>
      </c>
      <c r="D3" s="25"/>
      <c r="E3" s="25"/>
      <c r="F3" s="24"/>
      <c r="G3" s="26"/>
      <c r="H3" s="24"/>
      <c r="I3" s="29"/>
      <c r="J3" s="94"/>
      <c r="K3" s="107">
        <f>G4*F4+H5*G5</f>
        <v>100</v>
      </c>
      <c r="L3" s="100"/>
      <c r="M3" s="101"/>
      <c r="Q3" s="246">
        <v>100</v>
      </c>
      <c r="R3" s="247">
        <v>7</v>
      </c>
    </row>
    <row r="4" spans="1:18">
      <c r="A4" s="28" t="s">
        <v>8</v>
      </c>
      <c r="B4" s="149" t="s">
        <v>33</v>
      </c>
      <c r="C4" s="6"/>
      <c r="D4" s="7">
        <v>100</v>
      </c>
      <c r="E4" s="196">
        <f>SUM(I6:I12)</f>
        <v>100</v>
      </c>
      <c r="F4" s="43">
        <v>100</v>
      </c>
      <c r="G4" s="50">
        <v>1</v>
      </c>
      <c r="H4" s="43"/>
      <c r="I4" s="131"/>
      <c r="J4" s="94"/>
      <c r="K4" s="224"/>
      <c r="L4" s="100"/>
      <c r="M4" s="101"/>
      <c r="Q4" s="365">
        <v>101</v>
      </c>
      <c r="R4" s="366">
        <v>14</v>
      </c>
    </row>
    <row r="5" spans="1:18">
      <c r="A5" s="28" t="s">
        <v>34</v>
      </c>
      <c r="B5" s="39"/>
      <c r="C5" s="10"/>
      <c r="D5" s="7"/>
      <c r="E5" s="44"/>
      <c r="F5" s="43"/>
      <c r="G5" s="50"/>
      <c r="H5" s="43"/>
      <c r="I5" s="131"/>
      <c r="J5" s="94"/>
      <c r="K5" s="107"/>
      <c r="L5" s="100"/>
      <c r="M5" s="101"/>
      <c r="Q5" s="365">
        <v>102</v>
      </c>
      <c r="R5" s="366">
        <v>28</v>
      </c>
    </row>
    <row r="6" spans="1:18" ht="30">
      <c r="A6" s="27" t="s">
        <v>8</v>
      </c>
      <c r="B6" s="40" t="s">
        <v>125</v>
      </c>
      <c r="C6" s="8"/>
      <c r="D6" s="11">
        <v>42124</v>
      </c>
      <c r="E6" s="11">
        <v>42103</v>
      </c>
      <c r="F6" s="6">
        <v>25</v>
      </c>
      <c r="G6" s="155"/>
      <c r="H6" s="8"/>
      <c r="I6" s="200">
        <v>25</v>
      </c>
      <c r="J6" s="5"/>
      <c r="K6" s="81"/>
      <c r="L6" s="86"/>
      <c r="M6" s="82"/>
      <c r="Q6" s="365">
        <v>103</v>
      </c>
      <c r="R6" s="366">
        <v>35</v>
      </c>
    </row>
    <row r="7" spans="1:18" ht="30">
      <c r="A7" s="27" t="s">
        <v>9</v>
      </c>
      <c r="B7" s="40" t="s">
        <v>126</v>
      </c>
      <c r="C7" s="8"/>
      <c r="D7" s="11">
        <v>42200</v>
      </c>
      <c r="E7" s="11">
        <v>42135</v>
      </c>
      <c r="F7" s="6">
        <v>25</v>
      </c>
      <c r="G7" s="9"/>
      <c r="H7" s="8"/>
      <c r="I7" s="144">
        <v>25</v>
      </c>
      <c r="J7" s="5"/>
      <c r="K7" s="81"/>
      <c r="L7" s="86"/>
      <c r="M7" s="82"/>
      <c r="Q7" s="365">
        <v>104</v>
      </c>
      <c r="R7" s="366">
        <v>49</v>
      </c>
    </row>
    <row r="8" spans="1:18" ht="15.75" thickBot="1">
      <c r="A8" s="27" t="s">
        <v>10</v>
      </c>
      <c r="B8" s="40" t="s">
        <v>131</v>
      </c>
      <c r="C8" s="8"/>
      <c r="D8" s="11">
        <v>42277</v>
      </c>
      <c r="E8" s="11">
        <v>42265</v>
      </c>
      <c r="F8" s="6">
        <v>15</v>
      </c>
      <c r="G8" s="9"/>
      <c r="H8" s="8"/>
      <c r="I8" s="303">
        <v>15</v>
      </c>
      <c r="J8" s="5"/>
      <c r="K8" s="81"/>
      <c r="L8" s="96"/>
      <c r="M8" s="82"/>
      <c r="Q8" s="367">
        <v>106</v>
      </c>
      <c r="R8" s="368">
        <v>70</v>
      </c>
    </row>
    <row r="9" spans="1:18" ht="30">
      <c r="A9" s="27" t="s">
        <v>127</v>
      </c>
      <c r="B9" s="40" t="s">
        <v>132</v>
      </c>
      <c r="C9" s="8"/>
      <c r="D9" s="11">
        <v>42292</v>
      </c>
      <c r="E9" s="11">
        <v>42268</v>
      </c>
      <c r="F9" s="6">
        <v>10</v>
      </c>
      <c r="G9" s="9"/>
      <c r="H9" s="8"/>
      <c r="I9" s="303">
        <v>10</v>
      </c>
      <c r="J9" s="5"/>
      <c r="K9" s="81"/>
      <c r="L9" s="96"/>
      <c r="M9" s="82"/>
      <c r="Q9" s="380"/>
      <c r="R9" s="380"/>
    </row>
    <row r="10" spans="1:18" ht="30">
      <c r="A10" s="27" t="s">
        <v>128</v>
      </c>
      <c r="B10" s="40" t="s">
        <v>133</v>
      </c>
      <c r="C10" s="8"/>
      <c r="D10" s="11">
        <v>42338</v>
      </c>
      <c r="E10" s="11">
        <v>42319</v>
      </c>
      <c r="F10" s="6">
        <v>10</v>
      </c>
      <c r="G10" s="9"/>
      <c r="H10" s="8"/>
      <c r="I10" s="303">
        <v>10</v>
      </c>
      <c r="J10" s="5"/>
      <c r="K10" s="81"/>
      <c r="L10" s="96"/>
      <c r="M10" s="82"/>
      <c r="Q10" s="380"/>
      <c r="R10" s="380"/>
    </row>
    <row r="11" spans="1:18" ht="45">
      <c r="A11" s="27" t="s">
        <v>129</v>
      </c>
      <c r="B11" s="40" t="s">
        <v>134</v>
      </c>
      <c r="C11" s="8"/>
      <c r="D11" s="11">
        <v>42348</v>
      </c>
      <c r="E11" s="11">
        <v>42321</v>
      </c>
      <c r="F11" s="6">
        <v>5</v>
      </c>
      <c r="G11" s="9"/>
      <c r="H11" s="8"/>
      <c r="I11" s="303">
        <v>5</v>
      </c>
      <c r="J11" s="5"/>
      <c r="K11" s="81"/>
      <c r="L11" s="96"/>
      <c r="M11" s="82"/>
      <c r="Q11" s="380"/>
      <c r="R11" s="380"/>
    </row>
    <row r="12" spans="1:18" ht="30">
      <c r="A12" s="27" t="s">
        <v>130</v>
      </c>
      <c r="B12" s="166" t="s">
        <v>135</v>
      </c>
      <c r="C12" s="113"/>
      <c r="D12" s="140">
        <v>42368</v>
      </c>
      <c r="E12" s="140">
        <v>42345</v>
      </c>
      <c r="F12" s="117">
        <v>10</v>
      </c>
      <c r="G12" s="114"/>
      <c r="H12" s="113"/>
      <c r="I12" s="200">
        <v>10</v>
      </c>
      <c r="J12" s="5"/>
      <c r="K12" s="81"/>
      <c r="L12" s="96"/>
      <c r="M12" s="82"/>
      <c r="Q12" s="380"/>
      <c r="R12" s="380"/>
    </row>
    <row r="13" spans="1:18" ht="45" customHeight="1" thickBot="1">
      <c r="A13" s="27" t="s">
        <v>201</v>
      </c>
      <c r="B13" s="59" t="s">
        <v>202</v>
      </c>
      <c r="C13" s="370"/>
      <c r="D13" s="140">
        <v>42429</v>
      </c>
      <c r="E13" s="140">
        <v>42359</v>
      </c>
      <c r="F13" s="8">
        <v>0</v>
      </c>
      <c r="G13" s="370"/>
      <c r="H13" s="370"/>
      <c r="I13" s="370"/>
      <c r="J13" s="5" t="s">
        <v>203</v>
      </c>
      <c r="K13" s="81"/>
      <c r="L13" s="96"/>
      <c r="M13" s="82"/>
      <c r="Q13" s="380"/>
      <c r="R13" s="380"/>
    </row>
    <row r="14" spans="1:18" ht="15.75" customHeight="1" thickBot="1">
      <c r="A14" s="139"/>
      <c r="B14" s="168"/>
      <c r="C14" s="168"/>
      <c r="D14" s="141"/>
      <c r="E14" s="141"/>
      <c r="F14" s="167"/>
      <c r="G14" s="169"/>
      <c r="H14" s="168"/>
      <c r="I14" s="301"/>
      <c r="J14" s="304"/>
      <c r="K14" s="175"/>
      <c r="L14" s="231">
        <f>K3</f>
        <v>100</v>
      </c>
      <c r="M14" s="171"/>
      <c r="N14" s="1">
        <f>C3</f>
        <v>103</v>
      </c>
      <c r="O14" s="35">
        <f>IF(N14&gt;0,LOOKUP(N14,Q$3:Q$7,R$3:R$7)," ")</f>
        <v>35</v>
      </c>
      <c r="P14" s="163">
        <f>IF(N14&gt;0,L14*O14/100," ")</f>
        <v>35</v>
      </c>
      <c r="Q14" s="380"/>
      <c r="R14" s="380"/>
    </row>
    <row r="15" spans="1:18" ht="11.25" customHeight="1">
      <c r="A15" s="139"/>
      <c r="B15" s="168"/>
      <c r="C15" s="168"/>
      <c r="D15" s="141"/>
      <c r="E15" s="141"/>
      <c r="F15" s="167"/>
      <c r="G15" s="169"/>
      <c r="H15" s="168"/>
      <c r="I15" s="301"/>
      <c r="J15" s="304"/>
      <c r="K15" s="238"/>
      <c r="L15" s="347"/>
      <c r="M15" s="171"/>
      <c r="O15" s="35"/>
      <c r="P15" s="163"/>
      <c r="Q15" s="380"/>
      <c r="R15" s="380"/>
    </row>
    <row r="16" spans="1:18" ht="20.25" customHeight="1">
      <c r="A16" s="28">
        <v>2</v>
      </c>
      <c r="B16" s="10" t="s">
        <v>136</v>
      </c>
      <c r="C16" s="6">
        <v>104</v>
      </c>
      <c r="D16" s="7"/>
      <c r="E16" s="7"/>
      <c r="F16" s="6"/>
      <c r="G16" s="9"/>
      <c r="H16" s="8"/>
      <c r="I16" s="30"/>
      <c r="J16" s="305"/>
      <c r="K16" s="107">
        <f>G17*F17+H18*G18</f>
        <v>100</v>
      </c>
      <c r="L16" s="7"/>
      <c r="M16" s="82"/>
      <c r="Q16" s="380"/>
      <c r="R16" s="380"/>
    </row>
    <row r="17" spans="1:18" ht="23.25" customHeight="1">
      <c r="A17" s="28" t="s">
        <v>8</v>
      </c>
      <c r="B17" s="149" t="s">
        <v>33</v>
      </c>
      <c r="C17" s="6"/>
      <c r="D17" s="7">
        <v>100</v>
      </c>
      <c r="E17" s="150">
        <f>SUM(I19:I22)</f>
        <v>100</v>
      </c>
      <c r="F17" s="371">
        <f>SUM(I19:I22)</f>
        <v>100</v>
      </c>
      <c r="G17" s="9">
        <v>1</v>
      </c>
      <c r="H17" s="8"/>
      <c r="I17" s="9"/>
      <c r="J17" s="5"/>
      <c r="K17" s="104"/>
      <c r="L17" s="86"/>
      <c r="M17" s="82"/>
      <c r="Q17" s="380"/>
      <c r="R17" s="380"/>
    </row>
    <row r="18" spans="1:18">
      <c r="A18" s="28" t="s">
        <v>34</v>
      </c>
      <c r="B18" s="39"/>
      <c r="C18" s="10"/>
      <c r="D18" s="7"/>
      <c r="E18" s="7"/>
      <c r="F18" s="6"/>
      <c r="G18" s="9"/>
      <c r="H18" s="8"/>
      <c r="I18" s="9"/>
      <c r="J18" s="5"/>
      <c r="K18" s="83"/>
      <c r="L18" s="86"/>
      <c r="M18" s="82"/>
      <c r="Q18" s="380"/>
      <c r="R18" s="380"/>
    </row>
    <row r="19" spans="1:18" ht="30">
      <c r="A19" s="27" t="s">
        <v>8</v>
      </c>
      <c r="B19" s="40" t="s">
        <v>137</v>
      </c>
      <c r="C19" s="8"/>
      <c r="D19" s="11">
        <v>42277</v>
      </c>
      <c r="E19" s="11">
        <v>42072</v>
      </c>
      <c r="F19" s="6">
        <v>30</v>
      </c>
      <c r="G19" s="155"/>
      <c r="H19" s="8"/>
      <c r="I19" s="200">
        <v>30</v>
      </c>
      <c r="J19" s="5"/>
      <c r="K19" s="81"/>
      <c r="L19" s="86"/>
      <c r="M19" s="82"/>
      <c r="Q19" s="380"/>
      <c r="R19" s="380"/>
    </row>
    <row r="20" spans="1:18" ht="30">
      <c r="A20" s="27" t="s">
        <v>9</v>
      </c>
      <c r="B20" s="40" t="s">
        <v>138</v>
      </c>
      <c r="C20" s="8"/>
      <c r="D20" s="11">
        <v>42277</v>
      </c>
      <c r="E20" s="11">
        <v>42264</v>
      </c>
      <c r="F20" s="6">
        <v>30</v>
      </c>
      <c r="G20" s="9"/>
      <c r="H20" s="8"/>
      <c r="I20" s="143">
        <v>30</v>
      </c>
      <c r="J20" s="138"/>
      <c r="K20" s="81"/>
      <c r="L20" s="86"/>
      <c r="M20" s="82"/>
      <c r="Q20" s="380"/>
      <c r="R20" s="380"/>
    </row>
    <row r="21" spans="1:18" ht="45">
      <c r="A21" s="27" t="s">
        <v>10</v>
      </c>
      <c r="B21" s="166" t="s">
        <v>139</v>
      </c>
      <c r="C21" s="113"/>
      <c r="D21" s="11">
        <v>42328</v>
      </c>
      <c r="E21" s="11">
        <v>42320</v>
      </c>
      <c r="F21" s="117">
        <v>5</v>
      </c>
      <c r="G21" s="114"/>
      <c r="H21" s="113"/>
      <c r="I21" s="143">
        <v>5</v>
      </c>
      <c r="J21" s="142"/>
      <c r="K21" s="95"/>
      <c r="L21" s="96"/>
      <c r="M21" s="97"/>
      <c r="Q21" s="380"/>
      <c r="R21" s="380"/>
    </row>
    <row r="22" spans="1:18" ht="46.5" customHeight="1" thickBot="1">
      <c r="A22" s="27" t="s">
        <v>127</v>
      </c>
      <c r="B22" s="166" t="s">
        <v>140</v>
      </c>
      <c r="C22" s="113"/>
      <c r="D22" s="140">
        <v>42400</v>
      </c>
      <c r="E22" s="11">
        <v>42327</v>
      </c>
      <c r="F22" s="117">
        <v>35</v>
      </c>
      <c r="G22" s="319"/>
      <c r="H22" s="113"/>
      <c r="I22" s="143">
        <v>35</v>
      </c>
      <c r="J22" s="5" t="s">
        <v>203</v>
      </c>
      <c r="K22" s="95"/>
      <c r="L22" s="96"/>
      <c r="M22" s="97"/>
      <c r="Q22" s="380"/>
      <c r="R22" s="380"/>
    </row>
    <row r="23" spans="1:18" ht="17.25" customHeight="1" thickBot="1">
      <c r="A23" s="312"/>
      <c r="B23" s="313"/>
      <c r="C23" s="313"/>
      <c r="D23" s="313"/>
      <c r="E23" s="313"/>
      <c r="F23" s="313"/>
      <c r="G23" s="313"/>
      <c r="H23" s="313"/>
      <c r="I23" s="314"/>
      <c r="J23" s="304"/>
      <c r="K23" s="181"/>
      <c r="L23" s="231">
        <f>K16</f>
        <v>100</v>
      </c>
      <c r="M23" s="180"/>
      <c r="N23" s="1">
        <f>C16</f>
        <v>104</v>
      </c>
      <c r="O23" s="35">
        <f>IF(N23&gt;0,LOOKUP(N23,Q$3:Q$7,R$3:R$7)," ")</f>
        <v>49</v>
      </c>
      <c r="P23" s="163">
        <f>IF(N23&gt;0,L23*O23/100," ")</f>
        <v>49</v>
      </c>
      <c r="Q23" s="380"/>
      <c r="R23" s="380"/>
    </row>
    <row r="24" spans="1:18" ht="10.5" customHeight="1">
      <c r="A24" s="312"/>
      <c r="B24" s="313"/>
      <c r="C24" s="313"/>
      <c r="D24" s="313"/>
      <c r="E24" s="313"/>
      <c r="F24" s="313"/>
      <c r="G24" s="313"/>
      <c r="H24" s="313"/>
      <c r="I24" s="314"/>
      <c r="J24" s="304"/>
      <c r="K24" s="90"/>
      <c r="L24" s="360"/>
      <c r="M24" s="372"/>
      <c r="O24" s="35"/>
      <c r="P24" s="163"/>
      <c r="Q24" s="380"/>
      <c r="R24" s="380"/>
    </row>
    <row r="25" spans="1:18" ht="60">
      <c r="A25" s="28">
        <v>3</v>
      </c>
      <c r="B25" s="39" t="s">
        <v>141</v>
      </c>
      <c r="C25" s="6">
        <v>100</v>
      </c>
      <c r="D25" s="7"/>
      <c r="E25" s="7"/>
      <c r="F25" s="8"/>
      <c r="G25" s="9"/>
      <c r="H25" s="8"/>
      <c r="I25" s="30"/>
      <c r="J25" s="305"/>
      <c r="K25" s="83">
        <f>G26*F26+H27*G27</f>
        <v>100</v>
      </c>
      <c r="L25" s="86"/>
      <c r="M25" s="82"/>
      <c r="Q25" s="380"/>
      <c r="R25" s="380"/>
    </row>
    <row r="26" spans="1:18" ht="23.25" customHeight="1">
      <c r="A26" s="28" t="s">
        <v>8</v>
      </c>
      <c r="B26" s="149" t="s">
        <v>33</v>
      </c>
      <c r="C26" s="6"/>
      <c r="D26" s="7">
        <v>100</v>
      </c>
      <c r="E26" s="196">
        <f>SUM(I28:I30)</f>
        <v>100</v>
      </c>
      <c r="F26" s="376">
        <f>SUM(I28:I30)</f>
        <v>100</v>
      </c>
      <c r="G26" s="50">
        <v>1</v>
      </c>
      <c r="H26" s="43"/>
      <c r="I26" s="131"/>
      <c r="J26" s="94"/>
      <c r="K26" s="224"/>
      <c r="L26" s="100"/>
      <c r="M26" s="101"/>
      <c r="Q26" s="380"/>
      <c r="R26" s="380"/>
    </row>
    <row r="27" spans="1:18">
      <c r="A27" s="28" t="s">
        <v>34</v>
      </c>
      <c r="B27" s="39"/>
      <c r="C27" s="10"/>
      <c r="D27" s="7"/>
      <c r="E27" s="44"/>
      <c r="F27" s="43"/>
      <c r="G27" s="50"/>
      <c r="H27" s="43"/>
      <c r="I27" s="131"/>
      <c r="J27" s="94"/>
      <c r="K27" s="107"/>
      <c r="L27" s="100"/>
      <c r="M27" s="101"/>
      <c r="Q27" s="380"/>
      <c r="R27" s="380"/>
    </row>
    <row r="28" spans="1:18" ht="30">
      <c r="A28" s="27" t="s">
        <v>8</v>
      </c>
      <c r="B28" s="40" t="s">
        <v>142</v>
      </c>
      <c r="C28" s="8"/>
      <c r="D28" s="11">
        <v>42216</v>
      </c>
      <c r="E28" s="11">
        <v>42213</v>
      </c>
      <c r="F28" s="369">
        <v>25</v>
      </c>
      <c r="G28" s="155"/>
      <c r="H28" s="8"/>
      <c r="I28" s="200">
        <v>25</v>
      </c>
      <c r="J28" s="5"/>
      <c r="K28" s="81"/>
      <c r="L28" s="86"/>
      <c r="M28" s="82"/>
      <c r="Q28" s="380"/>
      <c r="R28" s="380"/>
    </row>
    <row r="29" spans="1:18" ht="45">
      <c r="A29" s="27" t="s">
        <v>9</v>
      </c>
      <c r="B29" s="40" t="s">
        <v>143</v>
      </c>
      <c r="C29" s="8"/>
      <c r="D29" s="11">
        <v>42247</v>
      </c>
      <c r="E29" s="11">
        <v>42214</v>
      </c>
      <c r="F29" s="6">
        <v>60</v>
      </c>
      <c r="G29" s="9"/>
      <c r="H29" s="8"/>
      <c r="I29" s="144">
        <v>60</v>
      </c>
      <c r="J29" s="5"/>
      <c r="K29" s="81"/>
      <c r="L29" s="86"/>
      <c r="M29" s="82"/>
      <c r="Q29" s="380"/>
      <c r="R29" s="380"/>
    </row>
    <row r="30" spans="1:18" ht="23.25" customHeight="1" thickBot="1">
      <c r="A30" s="27" t="s">
        <v>10</v>
      </c>
      <c r="B30" s="302" t="s">
        <v>144</v>
      </c>
      <c r="C30" s="8"/>
      <c r="D30" s="11">
        <v>42307</v>
      </c>
      <c r="E30" s="11">
        <v>42220</v>
      </c>
      <c r="F30" s="6">
        <v>15</v>
      </c>
      <c r="G30" s="9"/>
      <c r="H30" s="8"/>
      <c r="I30" s="200">
        <v>15</v>
      </c>
      <c r="J30" s="5"/>
      <c r="K30" s="81"/>
      <c r="L30" s="96"/>
      <c r="M30" s="82"/>
      <c r="Q30" s="380"/>
      <c r="R30" s="380"/>
    </row>
    <row r="31" spans="1:18" ht="16.5" customHeight="1" thickBot="1">
      <c r="A31" s="306"/>
      <c r="B31" s="307"/>
      <c r="C31" s="307"/>
      <c r="D31" s="308"/>
      <c r="E31" s="308"/>
      <c r="F31" s="309"/>
      <c r="G31" s="310"/>
      <c r="H31" s="307"/>
      <c r="I31" s="301"/>
      <c r="J31" s="311"/>
      <c r="K31" s="175"/>
      <c r="L31" s="231">
        <f>K25</f>
        <v>100</v>
      </c>
      <c r="M31" s="171"/>
      <c r="N31" s="1">
        <f>C25</f>
        <v>100</v>
      </c>
      <c r="O31" s="35">
        <f>IF(N31&gt;0,LOOKUP(N31,Q$3:Q$7,R$3:R$7)," ")</f>
        <v>7</v>
      </c>
      <c r="P31" s="163">
        <f>IF(N31&gt;0,L31*O31/100," ")</f>
        <v>7</v>
      </c>
      <c r="Q31" s="380"/>
      <c r="R31" s="380"/>
    </row>
    <row r="32" spans="1:18" ht="11.25" customHeight="1">
      <c r="A32" s="306"/>
      <c r="B32" s="307"/>
      <c r="C32" s="307"/>
      <c r="D32" s="308"/>
      <c r="E32" s="308"/>
      <c r="F32" s="309"/>
      <c r="G32" s="310"/>
      <c r="H32" s="307"/>
      <c r="I32" s="301"/>
      <c r="J32" s="311"/>
      <c r="K32" s="377"/>
      <c r="L32" s="360"/>
      <c r="M32" s="372"/>
      <c r="O32" s="35"/>
      <c r="P32" s="163"/>
      <c r="Q32" s="380"/>
      <c r="R32" s="380"/>
    </row>
    <row r="33" spans="1:18" ht="60">
      <c r="A33" s="28">
        <v>4</v>
      </c>
      <c r="B33" s="39" t="s">
        <v>145</v>
      </c>
      <c r="C33" s="6">
        <v>102</v>
      </c>
      <c r="D33" s="7"/>
      <c r="E33" s="7"/>
      <c r="F33" s="8"/>
      <c r="G33" s="9"/>
      <c r="H33" s="8"/>
      <c r="I33" s="30"/>
      <c r="J33" s="305"/>
      <c r="K33" s="83">
        <f>G34*F34+H35*G35</f>
        <v>100</v>
      </c>
      <c r="L33" s="86"/>
      <c r="M33" s="82"/>
      <c r="Q33" s="380"/>
      <c r="R33" s="380"/>
    </row>
    <row r="34" spans="1:18" ht="23.25" customHeight="1">
      <c r="A34" s="28" t="s">
        <v>8</v>
      </c>
      <c r="B34" s="149" t="s">
        <v>33</v>
      </c>
      <c r="C34" s="6"/>
      <c r="D34" s="7">
        <v>100</v>
      </c>
      <c r="E34" s="196">
        <f>SUM(I36:I41)</f>
        <v>100</v>
      </c>
      <c r="F34" s="376">
        <f>SUM(I36:I41)</f>
        <v>100</v>
      </c>
      <c r="G34" s="50">
        <v>1</v>
      </c>
      <c r="H34" s="43"/>
      <c r="I34" s="131"/>
      <c r="J34" s="94"/>
      <c r="K34" s="224"/>
      <c r="L34" s="100"/>
      <c r="M34" s="101"/>
      <c r="Q34" s="380"/>
      <c r="R34" s="380"/>
    </row>
    <row r="35" spans="1:18">
      <c r="A35" s="28" t="s">
        <v>34</v>
      </c>
      <c r="B35" s="39"/>
      <c r="C35" s="10"/>
      <c r="D35" s="7"/>
      <c r="E35" s="44"/>
      <c r="F35" s="43"/>
      <c r="G35" s="50"/>
      <c r="H35" s="43"/>
      <c r="I35" s="131"/>
      <c r="J35" s="94"/>
      <c r="K35" s="107"/>
      <c r="L35" s="100"/>
      <c r="M35" s="101"/>
      <c r="Q35" s="380"/>
      <c r="R35" s="380"/>
    </row>
    <row r="36" spans="1:18" ht="45">
      <c r="A36" s="27" t="s">
        <v>8</v>
      </c>
      <c r="B36" s="40" t="s">
        <v>146</v>
      </c>
      <c r="C36" s="8"/>
      <c r="D36" s="11">
        <v>42277</v>
      </c>
      <c r="E36" s="11">
        <v>42172</v>
      </c>
      <c r="F36" s="6">
        <v>35</v>
      </c>
      <c r="G36" s="155"/>
      <c r="H36" s="8"/>
      <c r="I36" s="200">
        <v>35</v>
      </c>
      <c r="J36" s="5"/>
      <c r="K36" s="81"/>
      <c r="L36" s="86"/>
      <c r="M36" s="82"/>
      <c r="Q36" s="380"/>
      <c r="R36" s="380"/>
    </row>
    <row r="37" spans="1:18">
      <c r="A37" s="27" t="s">
        <v>9</v>
      </c>
      <c r="B37" s="40" t="s">
        <v>147</v>
      </c>
      <c r="C37" s="8"/>
      <c r="D37" s="11">
        <v>42308</v>
      </c>
      <c r="E37" s="11">
        <v>42277</v>
      </c>
      <c r="F37" s="6">
        <v>5</v>
      </c>
      <c r="G37" s="155"/>
      <c r="H37" s="8"/>
      <c r="I37" s="200">
        <v>5</v>
      </c>
      <c r="J37" s="5"/>
      <c r="K37" s="81"/>
      <c r="L37" s="86"/>
      <c r="M37" s="82"/>
      <c r="Q37" s="380"/>
      <c r="R37" s="380"/>
    </row>
    <row r="38" spans="1:18" ht="45">
      <c r="A38" s="27" t="s">
        <v>10</v>
      </c>
      <c r="B38" s="40" t="s">
        <v>148</v>
      </c>
      <c r="C38" s="8"/>
      <c r="D38" s="11">
        <v>42338</v>
      </c>
      <c r="E38" s="11">
        <v>42299</v>
      </c>
      <c r="F38" s="6">
        <v>15</v>
      </c>
      <c r="G38" s="9"/>
      <c r="H38" s="8"/>
      <c r="I38" s="144">
        <v>15</v>
      </c>
      <c r="J38" s="5"/>
      <c r="K38" s="81"/>
      <c r="L38" s="86"/>
      <c r="M38" s="82"/>
      <c r="Q38" s="380"/>
      <c r="R38" s="380"/>
    </row>
    <row r="39" spans="1:18" ht="45">
      <c r="A39" s="27" t="s">
        <v>127</v>
      </c>
      <c r="B39" s="40" t="s">
        <v>149</v>
      </c>
      <c r="C39" s="8"/>
      <c r="D39" s="11">
        <v>42369</v>
      </c>
      <c r="E39" s="11">
        <v>42338</v>
      </c>
      <c r="F39" s="6">
        <v>35</v>
      </c>
      <c r="G39" s="9"/>
      <c r="H39" s="8"/>
      <c r="I39" s="303">
        <v>35</v>
      </c>
      <c r="J39" s="5"/>
      <c r="K39" s="81"/>
      <c r="L39" s="96"/>
      <c r="M39" s="82"/>
      <c r="Q39" s="380"/>
      <c r="R39" s="380"/>
    </row>
    <row r="40" spans="1:18" ht="30">
      <c r="A40" s="27" t="s">
        <v>128</v>
      </c>
      <c r="B40" s="40" t="s">
        <v>150</v>
      </c>
      <c r="C40" s="8"/>
      <c r="D40" s="11">
        <v>42400</v>
      </c>
      <c r="E40" s="11">
        <v>42345</v>
      </c>
      <c r="F40" s="6">
        <v>10</v>
      </c>
      <c r="G40" s="155"/>
      <c r="H40" s="8"/>
      <c r="I40" s="200">
        <v>10</v>
      </c>
      <c r="J40" s="5"/>
      <c r="K40" s="81"/>
      <c r="L40" s="96"/>
      <c r="M40" s="82"/>
      <c r="Q40" s="380"/>
      <c r="R40" s="380"/>
    </row>
    <row r="41" spans="1:18" ht="48" customHeight="1" thickBot="1">
      <c r="A41" s="27" t="s">
        <v>129</v>
      </c>
      <c r="B41" s="40" t="s">
        <v>204</v>
      </c>
      <c r="C41" s="8"/>
      <c r="D41" s="11">
        <v>42400</v>
      </c>
      <c r="E41" s="11">
        <v>42361</v>
      </c>
      <c r="F41" s="6">
        <v>0</v>
      </c>
      <c r="G41" s="155"/>
      <c r="H41" s="8"/>
      <c r="I41" s="200"/>
      <c r="J41" s="5" t="s">
        <v>203</v>
      </c>
      <c r="K41" s="81"/>
      <c r="L41" s="96"/>
      <c r="M41" s="82"/>
      <c r="Q41" s="380"/>
      <c r="R41" s="380"/>
    </row>
    <row r="42" spans="1:18" ht="15.75" thickBot="1">
      <c r="A42" s="185"/>
      <c r="B42" s="188"/>
      <c r="C42" s="188"/>
      <c r="D42" s="204"/>
      <c r="E42" s="204"/>
      <c r="F42" s="186"/>
      <c r="G42" s="189"/>
      <c r="H42" s="188"/>
      <c r="I42" s="198"/>
      <c r="J42" s="199"/>
      <c r="K42" s="172"/>
      <c r="L42" s="231">
        <f>K33</f>
        <v>100</v>
      </c>
      <c r="M42" s="171"/>
      <c r="N42" s="1">
        <f>C3</f>
        <v>103</v>
      </c>
      <c r="O42" s="35">
        <f>IF(N42&gt;0,LOOKUP(N42,Q$3:Q$7,R$3:R$7)," ")</f>
        <v>35</v>
      </c>
      <c r="P42" s="163">
        <f>IF(N42&gt;0,L42*O42/100," ")</f>
        <v>35</v>
      </c>
      <c r="Q42" s="380"/>
      <c r="R42" s="380"/>
    </row>
    <row r="43" spans="1:18" ht="16.5" thickBot="1">
      <c r="E43" s="145"/>
      <c r="F43" s="315"/>
      <c r="J43" s="197" t="s">
        <v>15</v>
      </c>
      <c r="K43" s="17"/>
      <c r="L43" s="255">
        <f>(P43/O43)*100</f>
        <v>100</v>
      </c>
      <c r="O43" s="35">
        <f>SUM(O14:O42)</f>
        <v>126</v>
      </c>
      <c r="P43" s="163">
        <f>SUM(P14:P29:P42)</f>
        <v>126</v>
      </c>
    </row>
    <row r="44" spans="1:18">
      <c r="L44" s="35"/>
      <c r="M44" s="35"/>
      <c r="O44" s="1" t="str">
        <f t="shared" ref="O44:O75" si="0">IF(N44&gt;0,LOOKUP(N44,Q$3:Q$42,R$3:R$42)," ")</f>
        <v xml:space="preserve"> </v>
      </c>
      <c r="P44" s="379" t="str">
        <f t="shared" ref="P44:P101" si="1">IF(N44&gt;0,L44*O44/100," ")</f>
        <v xml:space="preserve"> </v>
      </c>
    </row>
    <row r="45" spans="1:18">
      <c r="D45" s="15"/>
      <c r="E45" s="15"/>
      <c r="L45" s="35"/>
      <c r="M45" s="35"/>
      <c r="O45" s="1" t="str">
        <f t="shared" si="0"/>
        <v xml:space="preserve"> </v>
      </c>
      <c r="P45" s="379" t="str">
        <f t="shared" si="1"/>
        <v xml:space="preserve"> </v>
      </c>
    </row>
    <row r="46" spans="1:18">
      <c r="D46" s="15"/>
      <c r="E46" s="15"/>
      <c r="L46" s="35"/>
      <c r="M46" s="76"/>
      <c r="O46" s="1" t="str">
        <f t="shared" si="0"/>
        <v xml:space="preserve"> </v>
      </c>
      <c r="P46" s="379" t="str">
        <f t="shared" si="1"/>
        <v xml:space="preserve"> </v>
      </c>
    </row>
    <row r="47" spans="1:18">
      <c r="D47" s="15"/>
      <c r="E47" s="15"/>
      <c r="O47" s="1" t="str">
        <f t="shared" si="0"/>
        <v xml:space="preserve"> </v>
      </c>
      <c r="P47" s="379" t="str">
        <f t="shared" si="1"/>
        <v xml:space="preserve"> </v>
      </c>
    </row>
    <row r="48" spans="1:18">
      <c r="D48" s="15"/>
      <c r="E48" s="15"/>
      <c r="O48" s="1" t="str">
        <f t="shared" si="0"/>
        <v xml:space="preserve"> </v>
      </c>
      <c r="P48" s="379" t="str">
        <f t="shared" si="1"/>
        <v xml:space="preserve"> </v>
      </c>
    </row>
    <row r="49" spans="15:16">
      <c r="O49" s="1" t="str">
        <f t="shared" si="0"/>
        <v xml:space="preserve"> </v>
      </c>
      <c r="P49" s="379" t="str">
        <f t="shared" si="1"/>
        <v xml:space="preserve"> </v>
      </c>
    </row>
    <row r="50" spans="15:16">
      <c r="O50" s="1" t="str">
        <f t="shared" si="0"/>
        <v xml:space="preserve"> </v>
      </c>
      <c r="P50" s="379" t="str">
        <f t="shared" si="1"/>
        <v xml:space="preserve"> </v>
      </c>
    </row>
    <row r="51" spans="15:16">
      <c r="O51" s="1" t="str">
        <f t="shared" si="0"/>
        <v xml:space="preserve"> </v>
      </c>
      <c r="P51" s="379" t="str">
        <f t="shared" si="1"/>
        <v xml:space="preserve"> </v>
      </c>
    </row>
    <row r="52" spans="15:16">
      <c r="O52" s="1" t="str">
        <f t="shared" si="0"/>
        <v xml:space="preserve"> </v>
      </c>
      <c r="P52" s="379" t="str">
        <f t="shared" si="1"/>
        <v xml:space="preserve"> </v>
      </c>
    </row>
    <row r="53" spans="15:16">
      <c r="O53" s="1" t="str">
        <f t="shared" si="0"/>
        <v xml:space="preserve"> </v>
      </c>
      <c r="P53" s="379" t="str">
        <f t="shared" si="1"/>
        <v xml:space="preserve"> </v>
      </c>
    </row>
    <row r="54" spans="15:16">
      <c r="O54" s="1" t="str">
        <f t="shared" si="0"/>
        <v xml:space="preserve"> </v>
      </c>
      <c r="P54" s="379" t="str">
        <f t="shared" si="1"/>
        <v xml:space="preserve"> </v>
      </c>
    </row>
    <row r="55" spans="15:16">
      <c r="O55" s="1" t="str">
        <f t="shared" si="0"/>
        <v xml:space="preserve"> </v>
      </c>
      <c r="P55" s="379" t="str">
        <f t="shared" si="1"/>
        <v xml:space="preserve"> </v>
      </c>
    </row>
    <row r="56" spans="15:16">
      <c r="O56" s="1" t="str">
        <f t="shared" si="0"/>
        <v xml:space="preserve"> </v>
      </c>
      <c r="P56" s="379" t="str">
        <f t="shared" si="1"/>
        <v xml:space="preserve"> </v>
      </c>
    </row>
    <row r="57" spans="15:16">
      <c r="O57" s="1" t="str">
        <f t="shared" si="0"/>
        <v xml:space="preserve"> </v>
      </c>
      <c r="P57" s="379" t="str">
        <f t="shared" si="1"/>
        <v xml:space="preserve"> </v>
      </c>
    </row>
    <row r="58" spans="15:16">
      <c r="O58" s="1" t="str">
        <f t="shared" si="0"/>
        <v xml:space="preserve"> </v>
      </c>
      <c r="P58" s="379" t="str">
        <f t="shared" si="1"/>
        <v xml:space="preserve"> </v>
      </c>
    </row>
    <row r="59" spans="15:16">
      <c r="O59" s="1" t="str">
        <f t="shared" si="0"/>
        <v xml:space="preserve"> </v>
      </c>
      <c r="P59" s="379" t="str">
        <f t="shared" si="1"/>
        <v xml:space="preserve"> </v>
      </c>
    </row>
    <row r="60" spans="15:16">
      <c r="O60" s="1" t="str">
        <f t="shared" si="0"/>
        <v xml:space="preserve"> </v>
      </c>
      <c r="P60" s="379" t="str">
        <f t="shared" si="1"/>
        <v xml:space="preserve"> </v>
      </c>
    </row>
    <row r="61" spans="15:16">
      <c r="O61" s="1" t="str">
        <f t="shared" si="0"/>
        <v xml:space="preserve"> </v>
      </c>
      <c r="P61" s="379" t="str">
        <f t="shared" si="1"/>
        <v xml:space="preserve"> </v>
      </c>
    </row>
    <row r="62" spans="15:16">
      <c r="O62" s="1" t="str">
        <f t="shared" si="0"/>
        <v xml:space="preserve"> </v>
      </c>
      <c r="P62" s="379" t="str">
        <f t="shared" si="1"/>
        <v xml:space="preserve"> </v>
      </c>
    </row>
    <row r="63" spans="15:16">
      <c r="O63" s="1" t="str">
        <f t="shared" si="0"/>
        <v xml:space="preserve"> </v>
      </c>
      <c r="P63" s="379" t="str">
        <f t="shared" si="1"/>
        <v xml:space="preserve"> </v>
      </c>
    </row>
    <row r="64" spans="15:16">
      <c r="O64" s="1" t="str">
        <f t="shared" si="0"/>
        <v xml:space="preserve"> </v>
      </c>
      <c r="P64" s="379" t="str">
        <f t="shared" si="1"/>
        <v xml:space="preserve"> </v>
      </c>
    </row>
    <row r="65" spans="15:16">
      <c r="O65" s="1" t="str">
        <f t="shared" si="0"/>
        <v xml:space="preserve"> </v>
      </c>
      <c r="P65" s="379" t="str">
        <f t="shared" si="1"/>
        <v xml:space="preserve"> </v>
      </c>
    </row>
    <row r="66" spans="15:16">
      <c r="O66" s="1" t="str">
        <f t="shared" si="0"/>
        <v xml:space="preserve"> </v>
      </c>
      <c r="P66" s="379" t="str">
        <f t="shared" si="1"/>
        <v xml:space="preserve"> </v>
      </c>
    </row>
    <row r="67" spans="15:16">
      <c r="O67" s="1" t="str">
        <f t="shared" si="0"/>
        <v xml:space="preserve"> </v>
      </c>
      <c r="P67" s="379" t="str">
        <f t="shared" si="1"/>
        <v xml:space="preserve"> </v>
      </c>
    </row>
    <row r="68" spans="15:16">
      <c r="O68" s="1" t="str">
        <f t="shared" si="0"/>
        <v xml:space="preserve"> </v>
      </c>
      <c r="P68" s="379" t="str">
        <f t="shared" si="1"/>
        <v xml:space="preserve"> </v>
      </c>
    </row>
    <row r="69" spans="15:16">
      <c r="O69" s="1" t="str">
        <f t="shared" si="0"/>
        <v xml:space="preserve"> </v>
      </c>
      <c r="P69" s="379" t="str">
        <f t="shared" si="1"/>
        <v xml:space="preserve"> </v>
      </c>
    </row>
    <row r="70" spans="15:16">
      <c r="O70" s="1" t="str">
        <f t="shared" si="0"/>
        <v xml:space="preserve"> </v>
      </c>
      <c r="P70" s="379" t="str">
        <f t="shared" si="1"/>
        <v xml:space="preserve"> </v>
      </c>
    </row>
    <row r="71" spans="15:16">
      <c r="O71" s="1" t="str">
        <f t="shared" si="0"/>
        <v xml:space="preserve"> </v>
      </c>
      <c r="P71" s="379" t="str">
        <f t="shared" si="1"/>
        <v xml:space="preserve"> </v>
      </c>
    </row>
    <row r="72" spans="15:16">
      <c r="O72" s="1" t="str">
        <f t="shared" si="0"/>
        <v xml:space="preserve"> </v>
      </c>
      <c r="P72" s="379" t="str">
        <f t="shared" si="1"/>
        <v xml:space="preserve"> </v>
      </c>
    </row>
    <row r="73" spans="15:16">
      <c r="O73" s="1" t="str">
        <f t="shared" si="0"/>
        <v xml:space="preserve"> </v>
      </c>
      <c r="P73" s="379" t="str">
        <f t="shared" si="1"/>
        <v xml:space="preserve"> </v>
      </c>
    </row>
    <row r="74" spans="15:16">
      <c r="O74" s="1" t="str">
        <f t="shared" si="0"/>
        <v xml:space="preserve"> </v>
      </c>
      <c r="P74" s="379" t="str">
        <f t="shared" si="1"/>
        <v xml:space="preserve"> </v>
      </c>
    </row>
    <row r="75" spans="15:16">
      <c r="O75" s="1" t="str">
        <f t="shared" si="0"/>
        <v xml:space="preserve"> </v>
      </c>
      <c r="P75" s="379" t="str">
        <f t="shared" si="1"/>
        <v xml:space="preserve"> </v>
      </c>
    </row>
    <row r="76" spans="15:16">
      <c r="O76" s="1" t="str">
        <f t="shared" ref="O76:O107" si="2">IF(N76&gt;0,LOOKUP(N76,Q$3:Q$42,R$3:R$42)," ")</f>
        <v xml:space="preserve"> </v>
      </c>
      <c r="P76" s="379" t="str">
        <f t="shared" si="1"/>
        <v xml:space="preserve"> </v>
      </c>
    </row>
    <row r="77" spans="15:16">
      <c r="O77" s="1" t="str">
        <f t="shared" si="2"/>
        <v xml:space="preserve"> </v>
      </c>
      <c r="P77" s="379" t="str">
        <f t="shared" si="1"/>
        <v xml:space="preserve"> </v>
      </c>
    </row>
    <row r="78" spans="15:16">
      <c r="O78" s="1" t="str">
        <f t="shared" si="2"/>
        <v xml:space="preserve"> </v>
      </c>
      <c r="P78" s="379" t="str">
        <f t="shared" si="1"/>
        <v xml:space="preserve"> </v>
      </c>
    </row>
    <row r="79" spans="15:16">
      <c r="O79" s="1" t="str">
        <f t="shared" si="2"/>
        <v xml:space="preserve"> </v>
      </c>
      <c r="P79" s="379" t="str">
        <f t="shared" si="1"/>
        <v xml:space="preserve"> </v>
      </c>
    </row>
    <row r="80" spans="15:16">
      <c r="O80" s="1" t="str">
        <f t="shared" si="2"/>
        <v xml:space="preserve"> </v>
      </c>
      <c r="P80" s="379" t="str">
        <f t="shared" si="1"/>
        <v xml:space="preserve"> </v>
      </c>
    </row>
    <row r="81" spans="15:16">
      <c r="O81" s="1" t="str">
        <f t="shared" si="2"/>
        <v xml:space="preserve"> </v>
      </c>
      <c r="P81" s="379" t="str">
        <f t="shared" si="1"/>
        <v xml:space="preserve"> </v>
      </c>
    </row>
    <row r="82" spans="15:16">
      <c r="O82" s="1" t="str">
        <f t="shared" si="2"/>
        <v xml:space="preserve"> </v>
      </c>
      <c r="P82" s="379" t="str">
        <f t="shared" si="1"/>
        <v xml:space="preserve"> </v>
      </c>
    </row>
    <row r="83" spans="15:16">
      <c r="O83" s="1" t="str">
        <f t="shared" si="2"/>
        <v xml:space="preserve"> </v>
      </c>
      <c r="P83" s="379" t="str">
        <f t="shared" si="1"/>
        <v xml:space="preserve"> </v>
      </c>
    </row>
    <row r="84" spans="15:16">
      <c r="O84" s="1" t="str">
        <f t="shared" si="2"/>
        <v xml:space="preserve"> </v>
      </c>
      <c r="P84" s="379" t="str">
        <f t="shared" si="1"/>
        <v xml:space="preserve"> </v>
      </c>
    </row>
    <row r="85" spans="15:16">
      <c r="O85" s="1" t="str">
        <f t="shared" si="2"/>
        <v xml:space="preserve"> </v>
      </c>
      <c r="P85" s="379" t="str">
        <f t="shared" si="1"/>
        <v xml:space="preserve"> </v>
      </c>
    </row>
    <row r="86" spans="15:16">
      <c r="O86" s="1" t="str">
        <f t="shared" si="2"/>
        <v xml:space="preserve"> </v>
      </c>
      <c r="P86" s="379" t="str">
        <f t="shared" si="1"/>
        <v xml:space="preserve"> </v>
      </c>
    </row>
    <row r="87" spans="15:16">
      <c r="O87" s="1" t="str">
        <f t="shared" si="2"/>
        <v xml:space="preserve"> </v>
      </c>
      <c r="P87" s="379" t="str">
        <f t="shared" si="1"/>
        <v xml:space="preserve"> </v>
      </c>
    </row>
    <row r="88" spans="15:16">
      <c r="O88" s="1" t="str">
        <f t="shared" si="2"/>
        <v xml:space="preserve"> </v>
      </c>
      <c r="P88" s="379" t="str">
        <f t="shared" si="1"/>
        <v xml:space="preserve"> </v>
      </c>
    </row>
    <row r="89" spans="15:16">
      <c r="O89" s="1" t="str">
        <f t="shared" si="2"/>
        <v xml:space="preserve"> </v>
      </c>
      <c r="P89" s="379" t="str">
        <f t="shared" si="1"/>
        <v xml:space="preserve"> </v>
      </c>
    </row>
    <row r="90" spans="15:16">
      <c r="O90" s="1" t="str">
        <f t="shared" si="2"/>
        <v xml:space="preserve"> </v>
      </c>
      <c r="P90" s="379" t="str">
        <f t="shared" si="1"/>
        <v xml:space="preserve"> </v>
      </c>
    </row>
    <row r="91" spans="15:16">
      <c r="O91" s="1" t="str">
        <f t="shared" si="2"/>
        <v xml:space="preserve"> </v>
      </c>
      <c r="P91" s="379" t="str">
        <f t="shared" si="1"/>
        <v xml:space="preserve"> </v>
      </c>
    </row>
    <row r="92" spans="15:16">
      <c r="O92" s="1" t="str">
        <f t="shared" si="2"/>
        <v xml:space="preserve"> </v>
      </c>
      <c r="P92" s="379" t="str">
        <f t="shared" si="1"/>
        <v xml:space="preserve"> </v>
      </c>
    </row>
    <row r="93" spans="15:16">
      <c r="O93" s="1" t="str">
        <f t="shared" si="2"/>
        <v xml:space="preserve"> </v>
      </c>
      <c r="P93" s="379" t="str">
        <f t="shared" si="1"/>
        <v xml:space="preserve"> </v>
      </c>
    </row>
    <row r="94" spans="15:16">
      <c r="O94" s="1" t="str">
        <f t="shared" si="2"/>
        <v xml:space="preserve"> </v>
      </c>
      <c r="P94" s="379" t="str">
        <f t="shared" si="1"/>
        <v xml:space="preserve"> </v>
      </c>
    </row>
    <row r="95" spans="15:16">
      <c r="O95" s="1" t="str">
        <f t="shared" si="2"/>
        <v xml:space="preserve"> </v>
      </c>
      <c r="P95" s="379" t="str">
        <f t="shared" si="1"/>
        <v xml:space="preserve"> </v>
      </c>
    </row>
    <row r="96" spans="15:16">
      <c r="O96" s="1" t="str">
        <f t="shared" si="2"/>
        <v xml:space="preserve"> </v>
      </c>
      <c r="P96" s="379" t="str">
        <f t="shared" si="1"/>
        <v xml:space="preserve"> </v>
      </c>
    </row>
    <row r="97" spans="15:16">
      <c r="O97" s="1" t="str">
        <f t="shared" si="2"/>
        <v xml:space="preserve"> </v>
      </c>
      <c r="P97" s="379" t="str">
        <f t="shared" si="1"/>
        <v xml:space="preserve"> </v>
      </c>
    </row>
    <row r="98" spans="15:16">
      <c r="O98" s="1" t="str">
        <f t="shared" si="2"/>
        <v xml:space="preserve"> </v>
      </c>
      <c r="P98" s="379" t="str">
        <f t="shared" si="1"/>
        <v xml:space="preserve"> </v>
      </c>
    </row>
    <row r="99" spans="15:16">
      <c r="O99" s="1" t="str">
        <f t="shared" si="2"/>
        <v xml:space="preserve"> </v>
      </c>
      <c r="P99" s="379" t="str">
        <f t="shared" si="1"/>
        <v xml:space="preserve"> </v>
      </c>
    </row>
    <row r="100" spans="15:16">
      <c r="O100" s="1" t="str">
        <f t="shared" si="2"/>
        <v xml:space="preserve"> </v>
      </c>
      <c r="P100" s="379" t="str">
        <f t="shared" si="1"/>
        <v xml:space="preserve"> </v>
      </c>
    </row>
    <row r="101" spans="15:16">
      <c r="O101" s="1" t="str">
        <f t="shared" si="2"/>
        <v xml:space="preserve"> </v>
      </c>
      <c r="P101" s="379" t="str">
        <f t="shared" si="1"/>
        <v xml:space="preserve"> </v>
      </c>
    </row>
    <row r="102" spans="15:16">
      <c r="O102" s="1" t="str">
        <f t="shared" si="2"/>
        <v xml:space="preserve"> </v>
      </c>
      <c r="P102" s="379" t="str">
        <f t="shared" ref="P102:P165" si="3">IF(N102&gt;0,L102*O102/100," ")</f>
        <v xml:space="preserve"> </v>
      </c>
    </row>
    <row r="103" spans="15:16">
      <c r="O103" s="1" t="str">
        <f t="shared" si="2"/>
        <v xml:space="preserve"> </v>
      </c>
      <c r="P103" s="379" t="str">
        <f t="shared" si="3"/>
        <v xml:space="preserve"> </v>
      </c>
    </row>
    <row r="104" spans="15:16">
      <c r="O104" s="1" t="str">
        <f t="shared" si="2"/>
        <v xml:space="preserve"> </v>
      </c>
      <c r="P104" s="379" t="str">
        <f t="shared" si="3"/>
        <v xml:space="preserve"> </v>
      </c>
    </row>
    <row r="105" spans="15:16">
      <c r="O105" s="1" t="str">
        <f t="shared" si="2"/>
        <v xml:space="preserve"> </v>
      </c>
      <c r="P105" s="379" t="str">
        <f t="shared" si="3"/>
        <v xml:space="preserve"> </v>
      </c>
    </row>
    <row r="106" spans="15:16">
      <c r="O106" s="1" t="str">
        <f t="shared" si="2"/>
        <v xml:space="preserve"> </v>
      </c>
      <c r="P106" s="379" t="str">
        <f t="shared" si="3"/>
        <v xml:space="preserve"> </v>
      </c>
    </row>
    <row r="107" spans="15:16">
      <c r="O107" s="1" t="str">
        <f t="shared" si="2"/>
        <v xml:space="preserve"> </v>
      </c>
      <c r="P107" s="379" t="str">
        <f t="shared" si="3"/>
        <v xml:space="preserve"> </v>
      </c>
    </row>
    <row r="108" spans="15:16">
      <c r="O108" s="1" t="str">
        <f t="shared" ref="O108:O139" si="4">IF(N108&gt;0,LOOKUP(N108,Q$3:Q$42,R$3:R$42)," ")</f>
        <v xml:space="preserve"> </v>
      </c>
      <c r="P108" s="379" t="str">
        <f t="shared" si="3"/>
        <v xml:space="preserve"> </v>
      </c>
    </row>
    <row r="109" spans="15:16">
      <c r="O109" s="1" t="str">
        <f t="shared" si="4"/>
        <v xml:space="preserve"> </v>
      </c>
      <c r="P109" s="379" t="str">
        <f t="shared" si="3"/>
        <v xml:space="preserve"> </v>
      </c>
    </row>
    <row r="110" spans="15:16">
      <c r="O110" s="1" t="str">
        <f t="shared" si="4"/>
        <v xml:space="preserve"> </v>
      </c>
      <c r="P110" s="379" t="str">
        <f t="shared" si="3"/>
        <v xml:space="preserve"> </v>
      </c>
    </row>
    <row r="111" spans="15:16">
      <c r="O111" s="1" t="str">
        <f t="shared" si="4"/>
        <v xml:space="preserve"> </v>
      </c>
      <c r="P111" s="379" t="str">
        <f t="shared" si="3"/>
        <v xml:space="preserve"> </v>
      </c>
    </row>
    <row r="112" spans="15:16">
      <c r="O112" s="1" t="str">
        <f t="shared" si="4"/>
        <v xml:space="preserve"> </v>
      </c>
      <c r="P112" s="379" t="str">
        <f t="shared" si="3"/>
        <v xml:space="preserve"> </v>
      </c>
    </row>
    <row r="113" spans="15:16">
      <c r="O113" s="1" t="str">
        <f t="shared" si="4"/>
        <v xml:space="preserve"> </v>
      </c>
      <c r="P113" s="379" t="str">
        <f t="shared" si="3"/>
        <v xml:space="preserve"> </v>
      </c>
    </row>
    <row r="114" spans="15:16">
      <c r="O114" s="1" t="str">
        <f t="shared" si="4"/>
        <v xml:space="preserve"> </v>
      </c>
      <c r="P114" s="379" t="str">
        <f t="shared" si="3"/>
        <v xml:space="preserve"> </v>
      </c>
    </row>
    <row r="115" spans="15:16">
      <c r="O115" s="1" t="str">
        <f t="shared" si="4"/>
        <v xml:space="preserve"> </v>
      </c>
      <c r="P115" s="379" t="str">
        <f t="shared" si="3"/>
        <v xml:space="preserve"> </v>
      </c>
    </row>
    <row r="116" spans="15:16">
      <c r="O116" s="1" t="str">
        <f t="shared" si="4"/>
        <v xml:space="preserve"> </v>
      </c>
      <c r="P116" s="379" t="str">
        <f t="shared" si="3"/>
        <v xml:space="preserve"> </v>
      </c>
    </row>
    <row r="117" spans="15:16">
      <c r="O117" s="1" t="str">
        <f t="shared" si="4"/>
        <v xml:space="preserve"> </v>
      </c>
      <c r="P117" s="379" t="str">
        <f t="shared" si="3"/>
        <v xml:space="preserve"> </v>
      </c>
    </row>
    <row r="118" spans="15:16">
      <c r="O118" s="1" t="str">
        <f t="shared" si="4"/>
        <v xml:space="preserve"> </v>
      </c>
      <c r="P118" s="379" t="str">
        <f t="shared" si="3"/>
        <v xml:space="preserve"> </v>
      </c>
    </row>
    <row r="119" spans="15:16">
      <c r="O119" s="1" t="str">
        <f t="shared" si="4"/>
        <v xml:space="preserve"> </v>
      </c>
      <c r="P119" s="379" t="str">
        <f t="shared" si="3"/>
        <v xml:space="preserve"> </v>
      </c>
    </row>
    <row r="120" spans="15:16">
      <c r="O120" s="1" t="str">
        <f t="shared" si="4"/>
        <v xml:space="preserve"> </v>
      </c>
      <c r="P120" s="379" t="str">
        <f t="shared" si="3"/>
        <v xml:space="preserve"> </v>
      </c>
    </row>
    <row r="121" spans="15:16">
      <c r="O121" s="1" t="str">
        <f t="shared" si="4"/>
        <v xml:space="preserve"> </v>
      </c>
      <c r="P121" s="379" t="str">
        <f t="shared" si="3"/>
        <v xml:space="preserve"> </v>
      </c>
    </row>
    <row r="122" spans="15:16">
      <c r="O122" s="1" t="str">
        <f t="shared" si="4"/>
        <v xml:space="preserve"> </v>
      </c>
      <c r="P122" s="379" t="str">
        <f t="shared" si="3"/>
        <v xml:space="preserve"> </v>
      </c>
    </row>
    <row r="123" spans="15:16">
      <c r="O123" s="1" t="str">
        <f t="shared" si="4"/>
        <v xml:space="preserve"> </v>
      </c>
      <c r="P123" s="379" t="str">
        <f t="shared" si="3"/>
        <v xml:space="preserve"> </v>
      </c>
    </row>
    <row r="124" spans="15:16">
      <c r="O124" s="1" t="str">
        <f t="shared" si="4"/>
        <v xml:space="preserve"> </v>
      </c>
      <c r="P124" s="379" t="str">
        <f t="shared" si="3"/>
        <v xml:space="preserve"> </v>
      </c>
    </row>
    <row r="125" spans="15:16">
      <c r="O125" s="1" t="str">
        <f t="shared" si="4"/>
        <v xml:space="preserve"> </v>
      </c>
      <c r="P125" s="379" t="str">
        <f t="shared" si="3"/>
        <v xml:space="preserve"> </v>
      </c>
    </row>
    <row r="126" spans="15:16">
      <c r="O126" s="1" t="str">
        <f t="shared" si="4"/>
        <v xml:space="preserve"> </v>
      </c>
      <c r="P126" s="379" t="str">
        <f t="shared" si="3"/>
        <v xml:space="preserve"> </v>
      </c>
    </row>
    <row r="127" spans="15:16">
      <c r="O127" s="1" t="str">
        <f t="shared" si="4"/>
        <v xml:space="preserve"> </v>
      </c>
      <c r="P127" s="379" t="str">
        <f t="shared" si="3"/>
        <v xml:space="preserve"> </v>
      </c>
    </row>
    <row r="128" spans="15:16">
      <c r="O128" s="1" t="str">
        <f t="shared" si="4"/>
        <v xml:space="preserve"> </v>
      </c>
      <c r="P128" s="379" t="str">
        <f t="shared" si="3"/>
        <v xml:space="preserve"> </v>
      </c>
    </row>
    <row r="129" spans="15:16">
      <c r="O129" s="1" t="str">
        <f t="shared" si="4"/>
        <v xml:space="preserve"> </v>
      </c>
      <c r="P129" s="379" t="str">
        <f t="shared" si="3"/>
        <v xml:space="preserve"> </v>
      </c>
    </row>
    <row r="130" spans="15:16">
      <c r="O130" s="1" t="str">
        <f t="shared" si="4"/>
        <v xml:space="preserve"> </v>
      </c>
      <c r="P130" s="379" t="str">
        <f t="shared" si="3"/>
        <v xml:space="preserve"> </v>
      </c>
    </row>
    <row r="131" spans="15:16">
      <c r="O131" s="1" t="str">
        <f t="shared" si="4"/>
        <v xml:space="preserve"> </v>
      </c>
      <c r="P131" s="379" t="str">
        <f t="shared" si="3"/>
        <v xml:space="preserve"> </v>
      </c>
    </row>
    <row r="132" spans="15:16">
      <c r="O132" s="1" t="str">
        <f t="shared" si="4"/>
        <v xml:space="preserve"> </v>
      </c>
      <c r="P132" s="379" t="str">
        <f t="shared" si="3"/>
        <v xml:space="preserve"> </v>
      </c>
    </row>
    <row r="133" spans="15:16">
      <c r="O133" s="1" t="str">
        <f t="shared" si="4"/>
        <v xml:space="preserve"> </v>
      </c>
      <c r="P133" s="379" t="str">
        <f t="shared" si="3"/>
        <v xml:space="preserve"> </v>
      </c>
    </row>
    <row r="134" spans="15:16">
      <c r="O134" s="1" t="str">
        <f t="shared" si="4"/>
        <v xml:space="preserve"> </v>
      </c>
      <c r="P134" s="379" t="str">
        <f t="shared" si="3"/>
        <v xml:space="preserve"> </v>
      </c>
    </row>
    <row r="135" spans="15:16">
      <c r="O135" s="1" t="str">
        <f t="shared" si="4"/>
        <v xml:space="preserve"> </v>
      </c>
      <c r="P135" s="379" t="str">
        <f t="shared" si="3"/>
        <v xml:space="preserve"> </v>
      </c>
    </row>
    <row r="136" spans="15:16">
      <c r="O136" s="1" t="str">
        <f t="shared" si="4"/>
        <v xml:space="preserve"> </v>
      </c>
      <c r="P136" s="379" t="str">
        <f t="shared" si="3"/>
        <v xml:space="preserve"> </v>
      </c>
    </row>
    <row r="137" spans="15:16">
      <c r="O137" s="1" t="str">
        <f t="shared" si="4"/>
        <v xml:space="preserve"> </v>
      </c>
      <c r="P137" s="379" t="str">
        <f t="shared" si="3"/>
        <v xml:space="preserve"> </v>
      </c>
    </row>
    <row r="138" spans="15:16">
      <c r="O138" s="1" t="str">
        <f t="shared" si="4"/>
        <v xml:space="preserve"> </v>
      </c>
      <c r="P138" s="379" t="str">
        <f t="shared" si="3"/>
        <v xml:space="preserve"> </v>
      </c>
    </row>
    <row r="139" spans="15:16">
      <c r="O139" s="1" t="str">
        <f t="shared" si="4"/>
        <v xml:space="preserve"> </v>
      </c>
      <c r="P139" s="379" t="str">
        <f t="shared" si="3"/>
        <v xml:space="preserve"> </v>
      </c>
    </row>
    <row r="140" spans="15:16">
      <c r="O140" s="1" t="str">
        <f t="shared" ref="O140:O171" si="5">IF(N140&gt;0,LOOKUP(N140,Q$3:Q$42,R$3:R$42)," ")</f>
        <v xml:space="preserve"> </v>
      </c>
      <c r="P140" s="379" t="str">
        <f t="shared" si="3"/>
        <v xml:space="preserve"> </v>
      </c>
    </row>
    <row r="141" spans="15:16">
      <c r="O141" s="1" t="str">
        <f t="shared" si="5"/>
        <v xml:space="preserve"> </v>
      </c>
      <c r="P141" s="379" t="str">
        <f t="shared" si="3"/>
        <v xml:space="preserve"> </v>
      </c>
    </row>
    <row r="142" spans="15:16">
      <c r="O142" s="1" t="str">
        <f t="shared" si="5"/>
        <v xml:space="preserve"> </v>
      </c>
      <c r="P142" s="379" t="str">
        <f t="shared" si="3"/>
        <v xml:space="preserve"> </v>
      </c>
    </row>
    <row r="143" spans="15:16">
      <c r="O143" s="1" t="str">
        <f t="shared" si="5"/>
        <v xml:space="preserve"> </v>
      </c>
      <c r="P143" s="379" t="str">
        <f t="shared" si="3"/>
        <v xml:space="preserve"> </v>
      </c>
    </row>
    <row r="144" spans="15:16">
      <c r="O144" s="1" t="str">
        <f t="shared" si="5"/>
        <v xml:space="preserve"> </v>
      </c>
      <c r="P144" s="379" t="str">
        <f t="shared" si="3"/>
        <v xml:space="preserve"> </v>
      </c>
    </row>
    <row r="145" spans="15:16">
      <c r="O145" s="1" t="str">
        <f t="shared" si="5"/>
        <v xml:space="preserve"> </v>
      </c>
      <c r="P145" s="379" t="str">
        <f t="shared" si="3"/>
        <v xml:space="preserve"> </v>
      </c>
    </row>
    <row r="146" spans="15:16">
      <c r="O146" s="1" t="str">
        <f t="shared" si="5"/>
        <v xml:space="preserve"> </v>
      </c>
      <c r="P146" s="379" t="str">
        <f t="shared" si="3"/>
        <v xml:space="preserve"> </v>
      </c>
    </row>
    <row r="147" spans="15:16">
      <c r="O147" s="1" t="str">
        <f t="shared" si="5"/>
        <v xml:space="preserve"> </v>
      </c>
      <c r="P147" s="379" t="str">
        <f t="shared" si="3"/>
        <v xml:space="preserve"> </v>
      </c>
    </row>
    <row r="148" spans="15:16">
      <c r="O148" s="1" t="str">
        <f t="shared" si="5"/>
        <v xml:space="preserve"> </v>
      </c>
      <c r="P148" s="379" t="str">
        <f t="shared" si="3"/>
        <v xml:space="preserve"> </v>
      </c>
    </row>
    <row r="149" spans="15:16">
      <c r="O149" s="1" t="str">
        <f t="shared" si="5"/>
        <v xml:space="preserve"> </v>
      </c>
      <c r="P149" s="379" t="str">
        <f t="shared" si="3"/>
        <v xml:space="preserve"> </v>
      </c>
    </row>
    <row r="150" spans="15:16">
      <c r="O150" s="1" t="str">
        <f t="shared" si="5"/>
        <v xml:space="preserve"> </v>
      </c>
      <c r="P150" s="379" t="str">
        <f t="shared" si="3"/>
        <v xml:space="preserve"> </v>
      </c>
    </row>
    <row r="151" spans="15:16">
      <c r="O151" s="1" t="str">
        <f t="shared" si="5"/>
        <v xml:space="preserve"> </v>
      </c>
      <c r="P151" s="379" t="str">
        <f t="shared" si="3"/>
        <v xml:space="preserve"> </v>
      </c>
    </row>
    <row r="152" spans="15:16">
      <c r="O152" s="1" t="str">
        <f t="shared" si="5"/>
        <v xml:space="preserve"> </v>
      </c>
      <c r="P152" s="379" t="str">
        <f t="shared" si="3"/>
        <v xml:space="preserve"> </v>
      </c>
    </row>
    <row r="153" spans="15:16">
      <c r="O153" s="1" t="str">
        <f t="shared" si="5"/>
        <v xml:space="preserve"> </v>
      </c>
      <c r="P153" s="379" t="str">
        <f t="shared" si="3"/>
        <v xml:space="preserve"> </v>
      </c>
    </row>
    <row r="154" spans="15:16">
      <c r="O154" s="1" t="str">
        <f t="shared" si="5"/>
        <v xml:space="preserve"> </v>
      </c>
      <c r="P154" s="379" t="str">
        <f t="shared" si="3"/>
        <v xml:space="preserve"> </v>
      </c>
    </row>
    <row r="155" spans="15:16">
      <c r="O155" s="1" t="str">
        <f t="shared" si="5"/>
        <v xml:space="preserve"> </v>
      </c>
      <c r="P155" s="379" t="str">
        <f t="shared" si="3"/>
        <v xml:space="preserve"> </v>
      </c>
    </row>
    <row r="156" spans="15:16">
      <c r="O156" s="1" t="str">
        <f t="shared" si="5"/>
        <v xml:space="preserve"> </v>
      </c>
      <c r="P156" s="379" t="str">
        <f t="shared" si="3"/>
        <v xml:space="preserve"> </v>
      </c>
    </row>
    <row r="157" spans="15:16">
      <c r="O157" s="1" t="str">
        <f t="shared" si="5"/>
        <v xml:space="preserve"> </v>
      </c>
      <c r="P157" s="379" t="str">
        <f t="shared" si="3"/>
        <v xml:space="preserve"> </v>
      </c>
    </row>
    <row r="158" spans="15:16">
      <c r="O158" s="1" t="str">
        <f t="shared" si="5"/>
        <v xml:space="preserve"> </v>
      </c>
      <c r="P158" s="379" t="str">
        <f t="shared" si="3"/>
        <v xml:space="preserve"> </v>
      </c>
    </row>
    <row r="159" spans="15:16">
      <c r="O159" s="1" t="str">
        <f t="shared" si="5"/>
        <v xml:space="preserve"> </v>
      </c>
      <c r="P159" s="379" t="str">
        <f t="shared" si="3"/>
        <v xml:space="preserve"> </v>
      </c>
    </row>
    <row r="160" spans="15:16">
      <c r="O160" s="1" t="str">
        <f t="shared" si="5"/>
        <v xml:space="preserve"> </v>
      </c>
      <c r="P160" s="379" t="str">
        <f t="shared" si="3"/>
        <v xml:space="preserve"> </v>
      </c>
    </row>
    <row r="161" spans="15:16">
      <c r="O161" s="1" t="str">
        <f t="shared" si="5"/>
        <v xml:space="preserve"> </v>
      </c>
      <c r="P161" s="379" t="str">
        <f t="shared" si="3"/>
        <v xml:space="preserve"> </v>
      </c>
    </row>
    <row r="162" spans="15:16">
      <c r="O162" s="1" t="str">
        <f t="shared" si="5"/>
        <v xml:space="preserve"> </v>
      </c>
      <c r="P162" s="379" t="str">
        <f t="shared" si="3"/>
        <v xml:space="preserve"> </v>
      </c>
    </row>
    <row r="163" spans="15:16">
      <c r="O163" s="1" t="str">
        <f t="shared" si="5"/>
        <v xml:space="preserve"> </v>
      </c>
      <c r="P163" s="379" t="str">
        <f t="shared" si="3"/>
        <v xml:space="preserve"> </v>
      </c>
    </row>
    <row r="164" spans="15:16">
      <c r="O164" s="1" t="str">
        <f t="shared" si="5"/>
        <v xml:space="preserve"> </v>
      </c>
      <c r="P164" s="379" t="str">
        <f t="shared" si="3"/>
        <v xml:space="preserve"> </v>
      </c>
    </row>
    <row r="165" spans="15:16">
      <c r="O165" s="1" t="str">
        <f t="shared" si="5"/>
        <v xml:space="preserve"> </v>
      </c>
      <c r="P165" s="379" t="str">
        <f t="shared" si="3"/>
        <v xml:space="preserve"> </v>
      </c>
    </row>
    <row r="166" spans="15:16">
      <c r="O166" s="1" t="str">
        <f t="shared" si="5"/>
        <v xml:space="preserve"> </v>
      </c>
      <c r="P166" s="379" t="str">
        <f t="shared" ref="P166:P229" si="6">IF(N166&gt;0,L166*O166/100," ")</f>
        <v xml:space="preserve"> </v>
      </c>
    </row>
    <row r="167" spans="15:16">
      <c r="O167" s="1" t="str">
        <f t="shared" si="5"/>
        <v xml:space="preserve"> </v>
      </c>
      <c r="P167" s="379" t="str">
        <f t="shared" si="6"/>
        <v xml:space="preserve"> </v>
      </c>
    </row>
    <row r="168" spans="15:16">
      <c r="O168" s="1" t="str">
        <f t="shared" si="5"/>
        <v xml:space="preserve"> </v>
      </c>
      <c r="P168" s="379" t="str">
        <f t="shared" si="6"/>
        <v xml:space="preserve"> </v>
      </c>
    </row>
    <row r="169" spans="15:16">
      <c r="O169" s="1" t="str">
        <f t="shared" si="5"/>
        <v xml:space="preserve"> </v>
      </c>
      <c r="P169" s="379" t="str">
        <f t="shared" si="6"/>
        <v xml:space="preserve"> </v>
      </c>
    </row>
    <row r="170" spans="15:16">
      <c r="O170" s="1" t="str">
        <f t="shared" si="5"/>
        <v xml:space="preserve"> </v>
      </c>
      <c r="P170" s="379" t="str">
        <f t="shared" si="6"/>
        <v xml:space="preserve"> </v>
      </c>
    </row>
    <row r="171" spans="15:16">
      <c r="O171" s="1" t="str">
        <f t="shared" si="5"/>
        <v xml:space="preserve"> </v>
      </c>
      <c r="P171" s="379" t="str">
        <f t="shared" si="6"/>
        <v xml:space="preserve"> </v>
      </c>
    </row>
    <row r="172" spans="15:16">
      <c r="O172" s="1" t="str">
        <f t="shared" ref="O172:O203" si="7">IF(N172&gt;0,LOOKUP(N172,Q$3:Q$42,R$3:R$42)," ")</f>
        <v xml:space="preserve"> </v>
      </c>
      <c r="P172" s="379" t="str">
        <f t="shared" si="6"/>
        <v xml:space="preserve"> </v>
      </c>
    </row>
    <row r="173" spans="15:16">
      <c r="O173" s="1" t="str">
        <f t="shared" si="7"/>
        <v xml:space="preserve"> </v>
      </c>
      <c r="P173" s="379" t="str">
        <f t="shared" si="6"/>
        <v xml:space="preserve"> </v>
      </c>
    </row>
    <row r="174" spans="15:16">
      <c r="O174" s="1" t="str">
        <f t="shared" si="7"/>
        <v xml:space="preserve"> </v>
      </c>
      <c r="P174" s="379" t="str">
        <f t="shared" si="6"/>
        <v xml:space="preserve"> </v>
      </c>
    </row>
    <row r="175" spans="15:16">
      <c r="O175" s="1" t="str">
        <f t="shared" si="7"/>
        <v xml:space="preserve"> </v>
      </c>
      <c r="P175" s="379" t="str">
        <f t="shared" si="6"/>
        <v xml:space="preserve"> </v>
      </c>
    </row>
    <row r="176" spans="15:16">
      <c r="O176" s="1" t="str">
        <f t="shared" si="7"/>
        <v xml:space="preserve"> </v>
      </c>
      <c r="P176" s="379" t="str">
        <f t="shared" si="6"/>
        <v xml:space="preserve"> </v>
      </c>
    </row>
    <row r="177" spans="15:16">
      <c r="O177" s="1" t="str">
        <f t="shared" si="7"/>
        <v xml:space="preserve"> </v>
      </c>
      <c r="P177" s="379" t="str">
        <f t="shared" si="6"/>
        <v xml:space="preserve"> </v>
      </c>
    </row>
    <row r="178" spans="15:16">
      <c r="O178" s="1" t="str">
        <f t="shared" si="7"/>
        <v xml:space="preserve"> </v>
      </c>
      <c r="P178" s="379" t="str">
        <f t="shared" si="6"/>
        <v xml:space="preserve"> </v>
      </c>
    </row>
    <row r="179" spans="15:16">
      <c r="O179" s="1" t="str">
        <f t="shared" si="7"/>
        <v xml:space="preserve"> </v>
      </c>
      <c r="P179" s="379" t="str">
        <f t="shared" si="6"/>
        <v xml:space="preserve"> </v>
      </c>
    </row>
    <row r="180" spans="15:16">
      <c r="O180" s="1" t="str">
        <f t="shared" si="7"/>
        <v xml:space="preserve"> </v>
      </c>
      <c r="P180" s="379" t="str">
        <f t="shared" si="6"/>
        <v xml:space="preserve"> </v>
      </c>
    </row>
    <row r="181" spans="15:16">
      <c r="O181" s="1" t="str">
        <f t="shared" si="7"/>
        <v xml:space="preserve"> </v>
      </c>
      <c r="P181" s="379" t="str">
        <f t="shared" si="6"/>
        <v xml:space="preserve"> </v>
      </c>
    </row>
    <row r="182" spans="15:16">
      <c r="O182" s="1" t="str">
        <f t="shared" si="7"/>
        <v xml:space="preserve"> </v>
      </c>
      <c r="P182" s="379" t="str">
        <f t="shared" si="6"/>
        <v xml:space="preserve"> </v>
      </c>
    </row>
    <row r="183" spans="15:16">
      <c r="O183" s="1" t="str">
        <f t="shared" si="7"/>
        <v xml:space="preserve"> </v>
      </c>
      <c r="P183" s="379" t="str">
        <f t="shared" si="6"/>
        <v xml:space="preserve"> </v>
      </c>
    </row>
    <row r="184" spans="15:16">
      <c r="O184" s="1" t="str">
        <f t="shared" si="7"/>
        <v xml:space="preserve"> </v>
      </c>
      <c r="P184" s="379" t="str">
        <f t="shared" si="6"/>
        <v xml:space="preserve"> </v>
      </c>
    </row>
    <row r="185" spans="15:16">
      <c r="O185" s="1" t="str">
        <f t="shared" si="7"/>
        <v xml:space="preserve"> </v>
      </c>
      <c r="P185" s="379" t="str">
        <f t="shared" si="6"/>
        <v xml:space="preserve"> </v>
      </c>
    </row>
    <row r="186" spans="15:16">
      <c r="O186" s="1" t="str">
        <f t="shared" si="7"/>
        <v xml:space="preserve"> </v>
      </c>
      <c r="P186" s="379" t="str">
        <f t="shared" si="6"/>
        <v xml:space="preserve"> </v>
      </c>
    </row>
    <row r="187" spans="15:16">
      <c r="O187" s="1" t="str">
        <f t="shared" si="7"/>
        <v xml:space="preserve"> </v>
      </c>
      <c r="P187" s="379" t="str">
        <f t="shared" si="6"/>
        <v xml:space="preserve"> </v>
      </c>
    </row>
    <row r="188" spans="15:16">
      <c r="O188" s="1" t="str">
        <f t="shared" si="7"/>
        <v xml:space="preserve"> </v>
      </c>
      <c r="P188" s="379" t="str">
        <f t="shared" si="6"/>
        <v xml:space="preserve"> </v>
      </c>
    </row>
    <row r="189" spans="15:16">
      <c r="O189" s="1" t="str">
        <f t="shared" si="7"/>
        <v xml:space="preserve"> </v>
      </c>
      <c r="P189" s="379" t="str">
        <f t="shared" si="6"/>
        <v xml:space="preserve"> </v>
      </c>
    </row>
    <row r="190" spans="15:16">
      <c r="O190" s="1" t="str">
        <f t="shared" si="7"/>
        <v xml:space="preserve"> </v>
      </c>
      <c r="P190" s="379" t="str">
        <f t="shared" si="6"/>
        <v xml:space="preserve"> </v>
      </c>
    </row>
    <row r="191" spans="15:16">
      <c r="O191" s="1" t="str">
        <f t="shared" si="7"/>
        <v xml:space="preserve"> </v>
      </c>
      <c r="P191" s="379" t="str">
        <f t="shared" si="6"/>
        <v xml:space="preserve"> </v>
      </c>
    </row>
    <row r="192" spans="15:16">
      <c r="O192" s="1" t="str">
        <f t="shared" si="7"/>
        <v xml:space="preserve"> </v>
      </c>
      <c r="P192" s="379" t="str">
        <f t="shared" si="6"/>
        <v xml:space="preserve"> </v>
      </c>
    </row>
    <row r="193" spans="15:16">
      <c r="O193" s="1" t="str">
        <f t="shared" si="7"/>
        <v xml:space="preserve"> </v>
      </c>
      <c r="P193" s="379" t="str">
        <f t="shared" si="6"/>
        <v xml:space="preserve"> </v>
      </c>
    </row>
    <row r="194" spans="15:16">
      <c r="O194" s="1" t="str">
        <f t="shared" si="7"/>
        <v xml:space="preserve"> </v>
      </c>
      <c r="P194" s="379" t="str">
        <f t="shared" si="6"/>
        <v xml:space="preserve"> </v>
      </c>
    </row>
    <row r="195" spans="15:16">
      <c r="O195" s="1" t="str">
        <f t="shared" si="7"/>
        <v xml:space="preserve"> </v>
      </c>
      <c r="P195" s="379" t="str">
        <f t="shared" si="6"/>
        <v xml:space="preserve"> </v>
      </c>
    </row>
    <row r="196" spans="15:16">
      <c r="O196" s="1" t="str">
        <f t="shared" si="7"/>
        <v xml:space="preserve"> </v>
      </c>
      <c r="P196" s="379" t="str">
        <f t="shared" si="6"/>
        <v xml:space="preserve"> </v>
      </c>
    </row>
    <row r="197" spans="15:16">
      <c r="O197" s="1" t="str">
        <f t="shared" si="7"/>
        <v xml:space="preserve"> </v>
      </c>
      <c r="P197" s="379" t="str">
        <f t="shared" si="6"/>
        <v xml:space="preserve"> </v>
      </c>
    </row>
    <row r="198" spans="15:16">
      <c r="O198" s="1" t="str">
        <f t="shared" si="7"/>
        <v xml:space="preserve"> </v>
      </c>
      <c r="P198" s="379" t="str">
        <f t="shared" si="6"/>
        <v xml:space="preserve"> </v>
      </c>
    </row>
    <row r="199" spans="15:16">
      <c r="O199" s="1" t="str">
        <f t="shared" si="7"/>
        <v xml:space="preserve"> </v>
      </c>
      <c r="P199" s="379" t="str">
        <f t="shared" si="6"/>
        <v xml:space="preserve"> </v>
      </c>
    </row>
    <row r="200" spans="15:16">
      <c r="O200" s="1" t="str">
        <f t="shared" si="7"/>
        <v xml:space="preserve"> </v>
      </c>
      <c r="P200" s="379" t="str">
        <f t="shared" si="6"/>
        <v xml:space="preserve"> </v>
      </c>
    </row>
    <row r="201" spans="15:16">
      <c r="O201" s="1" t="str">
        <f t="shared" si="7"/>
        <v xml:space="preserve"> </v>
      </c>
      <c r="P201" s="379" t="str">
        <f t="shared" si="6"/>
        <v xml:space="preserve"> </v>
      </c>
    </row>
    <row r="202" spans="15:16">
      <c r="O202" s="1" t="str">
        <f t="shared" si="7"/>
        <v xml:space="preserve"> </v>
      </c>
      <c r="P202" s="379" t="str">
        <f t="shared" si="6"/>
        <v xml:space="preserve"> </v>
      </c>
    </row>
    <row r="203" spans="15:16">
      <c r="O203" s="1" t="str">
        <f t="shared" si="7"/>
        <v xml:space="preserve"> </v>
      </c>
      <c r="P203" s="379" t="str">
        <f t="shared" si="6"/>
        <v xml:space="preserve"> </v>
      </c>
    </row>
    <row r="204" spans="15:16">
      <c r="O204" s="1" t="str">
        <f t="shared" ref="O204:O235" si="8">IF(N204&gt;0,LOOKUP(N204,Q$3:Q$42,R$3:R$42)," ")</f>
        <v xml:space="preserve"> </v>
      </c>
      <c r="P204" s="379" t="str">
        <f t="shared" si="6"/>
        <v xml:space="preserve"> </v>
      </c>
    </row>
    <row r="205" spans="15:16">
      <c r="O205" s="1" t="str">
        <f t="shared" si="8"/>
        <v xml:space="preserve"> </v>
      </c>
      <c r="P205" s="379" t="str">
        <f t="shared" si="6"/>
        <v xml:space="preserve"> </v>
      </c>
    </row>
    <row r="206" spans="15:16">
      <c r="O206" s="1" t="str">
        <f t="shared" si="8"/>
        <v xml:space="preserve"> </v>
      </c>
      <c r="P206" s="379" t="str">
        <f t="shared" si="6"/>
        <v xml:space="preserve"> </v>
      </c>
    </row>
    <row r="207" spans="15:16">
      <c r="O207" s="1" t="str">
        <f t="shared" si="8"/>
        <v xml:space="preserve"> </v>
      </c>
      <c r="P207" s="379" t="str">
        <f t="shared" si="6"/>
        <v xml:space="preserve"> </v>
      </c>
    </row>
    <row r="208" spans="15:16">
      <c r="O208" s="1" t="str">
        <f t="shared" si="8"/>
        <v xml:space="preserve"> </v>
      </c>
      <c r="P208" s="379" t="str">
        <f t="shared" si="6"/>
        <v xml:space="preserve"> </v>
      </c>
    </row>
    <row r="209" spans="15:18">
      <c r="O209" s="1" t="str">
        <f t="shared" si="8"/>
        <v xml:space="preserve"> </v>
      </c>
      <c r="P209" s="379" t="str">
        <f t="shared" si="6"/>
        <v xml:space="preserve"> </v>
      </c>
    </row>
    <row r="210" spans="15:18">
      <c r="O210" s="1" t="str">
        <f t="shared" si="8"/>
        <v xml:space="preserve"> </v>
      </c>
      <c r="P210" s="379" t="str">
        <f t="shared" si="6"/>
        <v xml:space="preserve"> </v>
      </c>
    </row>
    <row r="211" spans="15:18">
      <c r="O211" s="1" t="str">
        <f t="shared" si="8"/>
        <v xml:space="preserve"> </v>
      </c>
      <c r="P211" s="379" t="str">
        <f t="shared" si="6"/>
        <v xml:space="preserve"> </v>
      </c>
      <c r="Q211" s="12"/>
      <c r="R211" s="12"/>
    </row>
    <row r="212" spans="15:18">
      <c r="O212" s="1" t="str">
        <f t="shared" si="8"/>
        <v xml:space="preserve"> </v>
      </c>
      <c r="P212" s="379" t="str">
        <f t="shared" si="6"/>
        <v xml:space="preserve"> </v>
      </c>
      <c r="Q212" s="12"/>
      <c r="R212" s="12"/>
    </row>
    <row r="213" spans="15:18">
      <c r="O213" s="1" t="str">
        <f t="shared" si="8"/>
        <v xml:space="preserve"> </v>
      </c>
      <c r="P213" s="379" t="str">
        <f t="shared" si="6"/>
        <v xml:space="preserve"> </v>
      </c>
      <c r="Q213" s="12"/>
      <c r="R213" s="12"/>
    </row>
    <row r="214" spans="15:18">
      <c r="O214" s="1" t="str">
        <f t="shared" si="8"/>
        <v xml:space="preserve"> </v>
      </c>
      <c r="P214" s="379" t="str">
        <f t="shared" si="6"/>
        <v xml:space="preserve"> </v>
      </c>
      <c r="Q214" s="12"/>
      <c r="R214" s="12"/>
    </row>
    <row r="215" spans="15:18">
      <c r="O215" s="1" t="str">
        <f t="shared" si="8"/>
        <v xml:space="preserve"> </v>
      </c>
      <c r="P215" s="379" t="str">
        <f t="shared" si="6"/>
        <v xml:space="preserve"> </v>
      </c>
    </row>
    <row r="216" spans="15:18">
      <c r="O216" s="1" t="str">
        <f t="shared" si="8"/>
        <v xml:space="preserve"> </v>
      </c>
      <c r="P216" s="379" t="str">
        <f t="shared" si="6"/>
        <v xml:space="preserve"> </v>
      </c>
    </row>
    <row r="217" spans="15:18">
      <c r="O217" s="1" t="str">
        <f t="shared" si="8"/>
        <v xml:space="preserve"> </v>
      </c>
      <c r="P217" s="379" t="str">
        <f t="shared" si="6"/>
        <v xml:space="preserve"> </v>
      </c>
    </row>
    <row r="218" spans="15:18">
      <c r="O218" s="1" t="str">
        <f t="shared" si="8"/>
        <v xml:space="preserve"> </v>
      </c>
      <c r="P218" s="379" t="str">
        <f t="shared" si="6"/>
        <v xml:space="preserve"> </v>
      </c>
    </row>
    <row r="219" spans="15:18">
      <c r="O219" s="1" t="str">
        <f t="shared" si="8"/>
        <v xml:space="preserve"> </v>
      </c>
      <c r="P219" s="379" t="str">
        <f t="shared" si="6"/>
        <v xml:space="preserve"> </v>
      </c>
    </row>
    <row r="220" spans="15:18">
      <c r="O220" s="1" t="str">
        <f t="shared" si="8"/>
        <v xml:space="preserve"> </v>
      </c>
      <c r="P220" s="379" t="str">
        <f t="shared" si="6"/>
        <v xml:space="preserve"> </v>
      </c>
    </row>
    <row r="221" spans="15:18">
      <c r="O221" s="1" t="str">
        <f t="shared" si="8"/>
        <v xml:space="preserve"> </v>
      </c>
      <c r="P221" s="379" t="str">
        <f t="shared" si="6"/>
        <v xml:space="preserve"> </v>
      </c>
    </row>
    <row r="222" spans="15:18">
      <c r="O222" s="1" t="str">
        <f t="shared" si="8"/>
        <v xml:space="preserve"> </v>
      </c>
      <c r="P222" s="379" t="str">
        <f t="shared" si="6"/>
        <v xml:space="preserve"> </v>
      </c>
    </row>
    <row r="223" spans="15:18">
      <c r="O223" s="1" t="str">
        <f t="shared" si="8"/>
        <v xml:space="preserve"> </v>
      </c>
      <c r="P223" s="379" t="str">
        <f t="shared" si="6"/>
        <v xml:space="preserve"> </v>
      </c>
    </row>
    <row r="224" spans="15:18">
      <c r="O224" s="1" t="str">
        <f t="shared" si="8"/>
        <v xml:space="preserve"> </v>
      </c>
      <c r="P224" s="379" t="str">
        <f t="shared" si="6"/>
        <v xml:space="preserve"> </v>
      </c>
    </row>
    <row r="225" spans="15:16">
      <c r="O225" s="1" t="str">
        <f t="shared" si="8"/>
        <v xml:space="preserve"> </v>
      </c>
      <c r="P225" s="379" t="str">
        <f t="shared" si="6"/>
        <v xml:space="preserve"> </v>
      </c>
    </row>
    <row r="226" spans="15:16">
      <c r="O226" s="1" t="str">
        <f t="shared" si="8"/>
        <v xml:space="preserve"> </v>
      </c>
      <c r="P226" s="379" t="str">
        <f t="shared" si="6"/>
        <v xml:space="preserve"> </v>
      </c>
    </row>
    <row r="227" spans="15:16">
      <c r="O227" s="1" t="str">
        <f t="shared" si="8"/>
        <v xml:space="preserve"> </v>
      </c>
      <c r="P227" s="379" t="str">
        <f t="shared" si="6"/>
        <v xml:space="preserve"> </v>
      </c>
    </row>
    <row r="228" spans="15:16">
      <c r="O228" s="1" t="str">
        <f t="shared" si="8"/>
        <v xml:space="preserve"> </v>
      </c>
      <c r="P228" s="379" t="str">
        <f t="shared" si="6"/>
        <v xml:space="preserve"> </v>
      </c>
    </row>
    <row r="229" spans="15:16">
      <c r="O229" s="1" t="str">
        <f t="shared" si="8"/>
        <v xml:space="preserve"> </v>
      </c>
      <c r="P229" s="379" t="str">
        <f t="shared" si="6"/>
        <v xml:space="preserve"> </v>
      </c>
    </row>
    <row r="230" spans="15:16">
      <c r="O230" s="1" t="str">
        <f t="shared" si="8"/>
        <v xml:space="preserve"> </v>
      </c>
      <c r="P230" s="379" t="str">
        <f t="shared" ref="P230:P241" si="9">IF(N230&gt;0,L230*O230/100," ")</f>
        <v xml:space="preserve"> </v>
      </c>
    </row>
    <row r="231" spans="15:16">
      <c r="O231" s="1" t="str">
        <f t="shared" si="8"/>
        <v xml:space="preserve"> </v>
      </c>
      <c r="P231" s="379" t="str">
        <f t="shared" si="9"/>
        <v xml:space="preserve"> </v>
      </c>
    </row>
    <row r="232" spans="15:16">
      <c r="O232" s="1" t="str">
        <f t="shared" si="8"/>
        <v xml:space="preserve"> </v>
      </c>
      <c r="P232" s="379" t="str">
        <f t="shared" si="9"/>
        <v xml:space="preserve"> </v>
      </c>
    </row>
    <row r="233" spans="15:16">
      <c r="O233" s="1" t="str">
        <f t="shared" si="8"/>
        <v xml:space="preserve"> </v>
      </c>
      <c r="P233" s="379" t="str">
        <f t="shared" si="9"/>
        <v xml:space="preserve"> </v>
      </c>
    </row>
    <row r="234" spans="15:16">
      <c r="O234" s="1" t="str">
        <f t="shared" si="8"/>
        <v xml:space="preserve"> </v>
      </c>
      <c r="P234" s="379" t="str">
        <f t="shared" si="9"/>
        <v xml:space="preserve"> </v>
      </c>
    </row>
    <row r="235" spans="15:16">
      <c r="O235" s="1" t="str">
        <f t="shared" si="8"/>
        <v xml:space="preserve"> </v>
      </c>
      <c r="P235" s="379" t="str">
        <f t="shared" si="9"/>
        <v xml:space="preserve"> </v>
      </c>
    </row>
    <row r="236" spans="15:16">
      <c r="O236" s="1" t="str">
        <f t="shared" ref="O236:O241" si="10">IF(N236&gt;0,LOOKUP(N236,Q$3:Q$42,R$3:R$42)," ")</f>
        <v xml:space="preserve"> </v>
      </c>
      <c r="P236" s="379" t="str">
        <f t="shared" si="9"/>
        <v xml:space="preserve"> </v>
      </c>
    </row>
    <row r="237" spans="15:16">
      <c r="O237" s="1" t="str">
        <f t="shared" si="10"/>
        <v xml:space="preserve"> </v>
      </c>
      <c r="P237" s="379" t="str">
        <f t="shared" si="9"/>
        <v xml:space="preserve"> </v>
      </c>
    </row>
    <row r="238" spans="15:16">
      <c r="O238" s="1" t="str">
        <f t="shared" si="10"/>
        <v xml:space="preserve"> </v>
      </c>
      <c r="P238" s="379" t="str">
        <f t="shared" si="9"/>
        <v xml:space="preserve"> </v>
      </c>
    </row>
    <row r="239" spans="15:16">
      <c r="O239" s="1" t="str">
        <f t="shared" si="10"/>
        <v xml:space="preserve"> </v>
      </c>
      <c r="P239" s="379" t="str">
        <f t="shared" si="9"/>
        <v xml:space="preserve"> </v>
      </c>
    </row>
    <row r="240" spans="15:16">
      <c r="O240" s="1" t="str">
        <f t="shared" si="10"/>
        <v xml:space="preserve"> </v>
      </c>
      <c r="P240" s="379" t="str">
        <f t="shared" si="9"/>
        <v xml:space="preserve"> </v>
      </c>
    </row>
    <row r="241" spans="15:16">
      <c r="O241" s="1" t="str">
        <f t="shared" si="10"/>
        <v xml:space="preserve"> </v>
      </c>
      <c r="P241" s="379" t="str">
        <f t="shared" si="9"/>
        <v xml:space="preserve"> </v>
      </c>
    </row>
    <row r="242" spans="15:16">
      <c r="O242" s="1">
        <f>SUM(O3:O241)</f>
        <v>252</v>
      </c>
      <c r="P242" s="379">
        <f>SUM(P3:P241)</f>
        <v>252</v>
      </c>
    </row>
  </sheetData>
  <mergeCells count="1">
    <mergeCell ref="K1:M1"/>
  </mergeCells>
  <phoneticPr fontId="0" type="noConversion"/>
  <printOptions horizontalCentered="1"/>
  <pageMargins left="0.11811023622047245" right="0.11811023622047245" top="0.55118110236220474" bottom="0.55118110236220474" header="0.11811023622047245" footer="0.11811023622047245"/>
  <pageSetup paperSize="9" scale="8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C7:C13"/>
  <sheetViews>
    <sheetView workbookViewId="0">
      <selection activeCell="C13" sqref="C13"/>
    </sheetView>
  </sheetViews>
  <sheetFormatPr defaultRowHeight="15"/>
  <cols>
    <col min="1" max="1" width="6.85546875" customWidth="1"/>
    <col min="2" max="2" width="5.5703125" customWidth="1"/>
    <col min="3" max="3" width="66.28515625" customWidth="1"/>
  </cols>
  <sheetData>
    <row r="7" spans="3:3" ht="15.75" thickBot="1"/>
    <row r="8" spans="3:3" ht="21" thickBot="1">
      <c r="C8" s="287" t="s">
        <v>50</v>
      </c>
    </row>
    <row r="9" spans="3:3" ht="21.75" customHeight="1" thickBot="1">
      <c r="C9" s="280" t="s">
        <v>51</v>
      </c>
    </row>
    <row r="10" spans="3:3" ht="19.5">
      <c r="C10" s="286"/>
    </row>
    <row r="11" spans="3:3" ht="19.5">
      <c r="C11" s="286"/>
    </row>
    <row r="12" spans="3:3" ht="16.5">
      <c r="C12" s="282"/>
    </row>
    <row r="13" spans="3:3" ht="16.5">
      <c r="C13" s="282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8"/>
  <sheetViews>
    <sheetView zoomScale="95" workbookViewId="0">
      <selection activeCell="U14" sqref="U14"/>
    </sheetView>
  </sheetViews>
  <sheetFormatPr defaultRowHeight="15"/>
  <cols>
    <col min="1" max="1" width="17.28515625" style="35" bestFit="1" customWidth="1"/>
    <col min="2" max="2" width="27.7109375" style="2" customWidth="1"/>
    <col min="3" max="3" width="5.7109375" style="35" customWidth="1"/>
    <col min="4" max="5" width="11" style="36" bestFit="1" customWidth="1"/>
    <col min="6" max="6" width="5.28515625" style="35" bestFit="1" customWidth="1"/>
    <col min="7" max="7" width="11.5703125" style="38" bestFit="1" customWidth="1"/>
    <col min="8" max="8" width="9.140625" style="1"/>
    <col min="9" max="9" width="11.5703125" style="3" bestFit="1" customWidth="1"/>
    <col min="10" max="10" width="16.28515625" style="2" customWidth="1"/>
    <col min="11" max="11" width="11.140625" style="1" customWidth="1"/>
    <col min="12" max="12" width="12.85546875" style="35" customWidth="1"/>
    <col min="13" max="13" width="5.85546875" style="35" customWidth="1"/>
    <col min="14" max="14" width="4.140625" style="1" hidden="1" customWidth="1"/>
    <col min="15" max="15" width="3.140625" style="35" hidden="1" customWidth="1"/>
    <col min="16" max="16" width="5.85546875" style="76" hidden="1" customWidth="1"/>
    <col min="17" max="17" width="0" style="1" hidden="1" customWidth="1"/>
    <col min="18" max="18" width="7.5703125" style="1" hidden="1" customWidth="1"/>
    <col min="19" max="19" width="5.28515625" style="1" hidden="1" customWidth="1"/>
    <col min="20" max="16384" width="9.140625" style="1"/>
  </cols>
  <sheetData>
    <row r="1" spans="1:19" s="32" customFormat="1" ht="45.75" thickBot="1">
      <c r="A1" s="17" t="s">
        <v>65</v>
      </c>
      <c r="B1" s="75" t="s">
        <v>4</v>
      </c>
      <c r="C1" s="69"/>
      <c r="D1" s="70"/>
      <c r="E1" s="70"/>
      <c r="F1" s="70"/>
      <c r="G1" s="71"/>
      <c r="H1" s="55"/>
      <c r="I1" s="56"/>
      <c r="J1" s="67"/>
      <c r="K1" s="423" t="s">
        <v>11</v>
      </c>
      <c r="L1" s="424"/>
      <c r="M1" s="425"/>
      <c r="O1" s="33"/>
      <c r="P1" s="256"/>
      <c r="Q1" s="33"/>
      <c r="R1" s="33"/>
      <c r="S1" s="33"/>
    </row>
    <row r="2" spans="1:19" s="32" customFormat="1" ht="64.5" customHeight="1" thickBot="1">
      <c r="A2" s="52"/>
      <c r="B2" s="17" t="s">
        <v>13</v>
      </c>
      <c r="C2" s="17" t="s">
        <v>2</v>
      </c>
      <c r="D2" s="17" t="s">
        <v>0</v>
      </c>
      <c r="E2" s="17" t="s">
        <v>1</v>
      </c>
      <c r="F2" s="17" t="s">
        <v>19</v>
      </c>
      <c r="G2" s="42" t="s">
        <v>3</v>
      </c>
      <c r="H2" s="17" t="s">
        <v>7</v>
      </c>
      <c r="I2" s="42" t="s">
        <v>3</v>
      </c>
      <c r="J2" s="42" t="s">
        <v>6</v>
      </c>
      <c r="K2" s="352" t="s">
        <v>17</v>
      </c>
      <c r="L2" s="41" t="s">
        <v>16</v>
      </c>
      <c r="M2" s="353"/>
      <c r="O2" s="35"/>
      <c r="P2" s="76"/>
      <c r="Q2" s="1"/>
      <c r="R2" s="246" t="s">
        <v>38</v>
      </c>
      <c r="S2" s="247" t="s">
        <v>39</v>
      </c>
    </row>
    <row r="3" spans="1:19" s="32" customFormat="1" ht="57.75" customHeight="1">
      <c r="A3" s="107">
        <v>1</v>
      </c>
      <c r="B3" s="49" t="s">
        <v>84</v>
      </c>
      <c r="C3" s="54">
        <v>101</v>
      </c>
      <c r="D3" s="44"/>
      <c r="E3" s="44"/>
      <c r="F3" s="44"/>
      <c r="G3" s="72"/>
      <c r="H3" s="53"/>
      <c r="I3" s="57"/>
      <c r="J3" s="53"/>
      <c r="K3" s="107">
        <f>G4*F4+G5*F5</f>
        <v>100</v>
      </c>
      <c r="L3" s="100"/>
      <c r="M3" s="101"/>
      <c r="O3" s="35"/>
      <c r="P3" s="76"/>
      <c r="Q3" s="1"/>
      <c r="R3" s="246">
        <v>100</v>
      </c>
      <c r="S3" s="247">
        <v>7</v>
      </c>
    </row>
    <row r="4" spans="1:19" s="32" customFormat="1">
      <c r="A4" s="28" t="s">
        <v>8</v>
      </c>
      <c r="B4" s="149" t="s">
        <v>33</v>
      </c>
      <c r="C4" s="6"/>
      <c r="D4" s="7">
        <v>100</v>
      </c>
      <c r="E4" s="196">
        <f>SUM(I6:I7)</f>
        <v>100</v>
      </c>
      <c r="F4" s="44">
        <v>100</v>
      </c>
      <c r="G4" s="257">
        <v>1</v>
      </c>
      <c r="H4" s="53"/>
      <c r="I4" s="57"/>
      <c r="J4" s="53"/>
      <c r="K4" s="320"/>
      <c r="L4" s="100"/>
      <c r="M4" s="101"/>
      <c r="O4" s="35"/>
      <c r="P4" s="76"/>
      <c r="Q4" s="1"/>
      <c r="R4" s="365">
        <v>101</v>
      </c>
      <c r="S4" s="366">
        <v>14</v>
      </c>
    </row>
    <row r="5" spans="1:19" s="32" customFormat="1">
      <c r="A5" s="28" t="s">
        <v>34</v>
      </c>
      <c r="B5" s="39"/>
      <c r="C5" s="10"/>
      <c r="D5" s="7"/>
      <c r="E5" s="44"/>
      <c r="F5" s="44"/>
      <c r="G5" s="72"/>
      <c r="H5" s="53"/>
      <c r="I5" s="57"/>
      <c r="J5" s="53"/>
      <c r="K5" s="107"/>
      <c r="L5" s="100"/>
      <c r="M5" s="101"/>
      <c r="O5" s="35"/>
      <c r="P5" s="76"/>
      <c r="Q5" s="1"/>
      <c r="R5" s="365">
        <v>102</v>
      </c>
      <c r="S5" s="366">
        <v>28</v>
      </c>
    </row>
    <row r="6" spans="1:19" s="32" customFormat="1" ht="45">
      <c r="A6" s="81" t="s">
        <v>81</v>
      </c>
      <c r="B6" s="136" t="s">
        <v>82</v>
      </c>
      <c r="C6" s="7"/>
      <c r="D6" s="11">
        <v>42035</v>
      </c>
      <c r="E6" s="11">
        <v>42035</v>
      </c>
      <c r="F6" s="239">
        <v>10</v>
      </c>
      <c r="G6" s="73"/>
      <c r="H6" s="59"/>
      <c r="I6" s="146">
        <v>10</v>
      </c>
      <c r="J6" s="59"/>
      <c r="K6" s="135"/>
      <c r="L6" s="86"/>
      <c r="M6" s="82"/>
      <c r="O6" s="35"/>
      <c r="P6" s="76"/>
      <c r="Q6" s="1"/>
      <c r="R6" s="365">
        <v>103</v>
      </c>
      <c r="S6" s="366">
        <v>35</v>
      </c>
    </row>
    <row r="7" spans="1:19" s="32" customFormat="1" ht="30.75" thickBot="1">
      <c r="A7" s="81" t="s">
        <v>28</v>
      </c>
      <c r="B7" s="136" t="s">
        <v>83</v>
      </c>
      <c r="C7" s="7"/>
      <c r="D7" s="11">
        <v>42104</v>
      </c>
      <c r="E7" s="11">
        <v>42067</v>
      </c>
      <c r="F7" s="239">
        <v>90</v>
      </c>
      <c r="G7" s="73"/>
      <c r="H7" s="59"/>
      <c r="I7" s="146">
        <v>90</v>
      </c>
      <c r="J7" s="59"/>
      <c r="K7" s="81"/>
      <c r="L7" s="86"/>
      <c r="M7" s="82"/>
      <c r="O7" s="35"/>
      <c r="P7" s="76"/>
      <c r="Q7" s="1"/>
      <c r="R7" s="365">
        <v>104</v>
      </c>
      <c r="S7" s="366">
        <v>49</v>
      </c>
    </row>
    <row r="8" spans="1:19" s="32" customFormat="1" ht="15.75" thickBot="1">
      <c r="A8" s="175"/>
      <c r="B8" s="158"/>
      <c r="C8" s="86"/>
      <c r="D8" s="214"/>
      <c r="E8" s="214"/>
      <c r="F8" s="88"/>
      <c r="G8" s="201"/>
      <c r="H8" s="158"/>
      <c r="I8" s="202"/>
      <c r="J8" s="192"/>
      <c r="K8" s="191"/>
      <c r="L8" s="194">
        <f>K3</f>
        <v>100</v>
      </c>
      <c r="M8" s="213"/>
      <c r="N8" s="32">
        <f>C3</f>
        <v>101</v>
      </c>
      <c r="O8" s="35">
        <f t="shared" ref="O8:O16" si="0">IF(N8&gt;0,LOOKUP(N8,R$3:R$7,S$3:S$7)," ")</f>
        <v>14</v>
      </c>
      <c r="P8" s="76">
        <f>IF(N8&gt;0,L8*O8/100," ")</f>
        <v>14</v>
      </c>
      <c r="Q8" s="1"/>
      <c r="R8" s="367">
        <v>106</v>
      </c>
      <c r="S8" s="368">
        <v>70</v>
      </c>
    </row>
    <row r="9" spans="1:19" s="32" customFormat="1" ht="45">
      <c r="A9" s="83">
        <v>2</v>
      </c>
      <c r="B9" s="10" t="s">
        <v>85</v>
      </c>
      <c r="C9" s="10">
        <v>100</v>
      </c>
      <c r="D9" s="7"/>
      <c r="E9" s="7"/>
      <c r="F9" s="7"/>
      <c r="G9" s="73"/>
      <c r="H9" s="59"/>
      <c r="I9" s="354"/>
      <c r="J9" s="59"/>
      <c r="K9" s="107">
        <f>G10*F10+G11*F11</f>
        <v>100</v>
      </c>
      <c r="L9" s="100"/>
      <c r="M9" s="82"/>
      <c r="O9" s="35" t="str">
        <f t="shared" si="0"/>
        <v xml:space="preserve"> </v>
      </c>
      <c r="P9" s="76" t="str">
        <f t="shared" ref="P9:P48" si="1">IF(N9&gt;0,L9*O9/100," ")</f>
        <v xml:space="preserve"> </v>
      </c>
      <c r="Q9" s="1"/>
      <c r="R9" s="1"/>
      <c r="S9" s="1"/>
    </row>
    <row r="10" spans="1:19" s="32" customFormat="1">
      <c r="A10" s="28" t="s">
        <v>8</v>
      </c>
      <c r="B10" s="149" t="s">
        <v>33</v>
      </c>
      <c r="C10" s="6"/>
      <c r="D10" s="7">
        <v>100</v>
      </c>
      <c r="E10" s="150">
        <v>100</v>
      </c>
      <c r="F10" s="239">
        <f>I12</f>
        <v>100</v>
      </c>
      <c r="G10" s="73">
        <v>1</v>
      </c>
      <c r="H10" s="59"/>
      <c r="I10" s="354"/>
      <c r="J10" s="59"/>
      <c r="K10" s="106"/>
      <c r="L10" s="100"/>
      <c r="M10" s="82"/>
      <c r="O10" s="35" t="str">
        <f t="shared" si="0"/>
        <v xml:space="preserve"> </v>
      </c>
      <c r="P10" s="76" t="str">
        <f t="shared" si="1"/>
        <v xml:space="preserve"> </v>
      </c>
      <c r="Q10" s="1"/>
      <c r="R10" s="1"/>
      <c r="S10" s="1"/>
    </row>
    <row r="11" spans="1:19" s="32" customFormat="1">
      <c r="A11" s="28" t="s">
        <v>34</v>
      </c>
      <c r="B11" s="39"/>
      <c r="C11" s="10"/>
      <c r="D11" s="7"/>
      <c r="E11" s="7"/>
      <c r="F11" s="7"/>
      <c r="G11" s="73"/>
      <c r="H11" s="59"/>
      <c r="I11" s="354"/>
      <c r="J11" s="59"/>
      <c r="K11" s="83"/>
      <c r="L11" s="100"/>
      <c r="M11" s="82"/>
      <c r="O11" s="35" t="str">
        <f t="shared" si="0"/>
        <v xml:space="preserve"> </v>
      </c>
      <c r="P11" s="76" t="str">
        <f t="shared" si="1"/>
        <v xml:space="preserve"> </v>
      </c>
      <c r="Q11" s="1"/>
      <c r="R11" s="1"/>
      <c r="S11" s="1"/>
    </row>
    <row r="12" spans="1:19" s="32" customFormat="1" ht="34.5" customHeight="1" thickBot="1">
      <c r="A12" s="81" t="s">
        <v>81</v>
      </c>
      <c r="B12" s="59" t="s">
        <v>86</v>
      </c>
      <c r="C12" s="7"/>
      <c r="D12" s="11">
        <v>42369</v>
      </c>
      <c r="E12" s="11">
        <v>42135</v>
      </c>
      <c r="F12" s="7">
        <v>100</v>
      </c>
      <c r="G12" s="73"/>
      <c r="H12" s="59"/>
      <c r="I12" s="355">
        <v>100</v>
      </c>
      <c r="J12" s="59"/>
      <c r="K12" s="81"/>
      <c r="L12" s="96"/>
      <c r="M12" s="82"/>
      <c r="O12" s="35" t="str">
        <f t="shared" si="0"/>
        <v xml:space="preserve"> </v>
      </c>
      <c r="P12" s="76" t="str">
        <f t="shared" si="1"/>
        <v xml:space="preserve"> </v>
      </c>
      <c r="Q12" s="1"/>
      <c r="R12" s="1"/>
      <c r="S12" s="1"/>
    </row>
    <row r="13" spans="1:19" s="32" customFormat="1" ht="21" customHeight="1" thickBot="1">
      <c r="A13" s="258"/>
      <c r="B13" s="190"/>
      <c r="C13" s="86"/>
      <c r="D13" s="216"/>
      <c r="E13" s="216"/>
      <c r="F13" s="86"/>
      <c r="G13" s="201"/>
      <c r="H13" s="158"/>
      <c r="I13" s="202"/>
      <c r="J13" s="294"/>
      <c r="K13" s="191"/>
      <c r="L13" s="194">
        <f>K9</f>
        <v>100</v>
      </c>
      <c r="M13" s="171"/>
      <c r="N13" s="32">
        <f>C9</f>
        <v>100</v>
      </c>
      <c r="O13" s="35">
        <f t="shared" si="0"/>
        <v>7</v>
      </c>
      <c r="P13" s="76">
        <f>IF(N13&gt;0,L13*O13/100," ")</f>
        <v>7</v>
      </c>
      <c r="Q13" s="1"/>
      <c r="R13" s="1"/>
      <c r="S13" s="1"/>
    </row>
    <row r="14" spans="1:19" s="32" customFormat="1" ht="64.5" customHeight="1">
      <c r="A14" s="83">
        <v>3</v>
      </c>
      <c r="B14" s="39" t="s">
        <v>87</v>
      </c>
      <c r="C14" s="10">
        <v>100</v>
      </c>
      <c r="D14" s="7"/>
      <c r="E14" s="7"/>
      <c r="F14" s="7"/>
      <c r="G14" s="73"/>
      <c r="H14" s="59"/>
      <c r="I14" s="356"/>
      <c r="J14" s="59"/>
      <c r="K14" s="107">
        <f>G15*F15+G16*F16</f>
        <v>100</v>
      </c>
      <c r="L14" s="176"/>
      <c r="M14" s="82"/>
      <c r="O14" s="35" t="str">
        <f t="shared" si="0"/>
        <v xml:space="preserve"> </v>
      </c>
      <c r="P14" s="76" t="str">
        <f t="shared" si="1"/>
        <v xml:space="preserve"> </v>
      </c>
      <c r="Q14" s="1"/>
      <c r="R14" s="1"/>
      <c r="S14" s="1"/>
    </row>
    <row r="15" spans="1:19" s="32" customFormat="1">
      <c r="A15" s="28" t="s">
        <v>8</v>
      </c>
      <c r="B15" s="149" t="s">
        <v>33</v>
      </c>
      <c r="C15" s="6"/>
      <c r="D15" s="7">
        <v>100</v>
      </c>
      <c r="E15" s="150">
        <v>100</v>
      </c>
      <c r="F15" s="7">
        <f>SUM(I17:I18)</f>
        <v>100</v>
      </c>
      <c r="G15" s="358">
        <v>1</v>
      </c>
      <c r="H15" s="59"/>
      <c r="I15" s="357"/>
      <c r="J15" s="59"/>
      <c r="K15" s="85"/>
      <c r="L15" s="88"/>
      <c r="M15" s="82"/>
      <c r="O15" s="35" t="str">
        <f t="shared" si="0"/>
        <v xml:space="preserve"> </v>
      </c>
      <c r="P15" s="76" t="str">
        <f t="shared" si="1"/>
        <v xml:space="preserve"> </v>
      </c>
      <c r="Q15" s="1"/>
      <c r="R15" s="1"/>
      <c r="S15" s="1"/>
    </row>
    <row r="16" spans="1:19" s="32" customFormat="1">
      <c r="A16" s="28" t="s">
        <v>34</v>
      </c>
      <c r="B16" s="39"/>
      <c r="C16" s="10"/>
      <c r="D16" s="7"/>
      <c r="E16" s="7"/>
      <c r="F16" s="7"/>
      <c r="G16" s="73"/>
      <c r="H16" s="59"/>
      <c r="I16" s="357"/>
      <c r="J16" s="59"/>
      <c r="K16" s="85"/>
      <c r="L16" s="88"/>
      <c r="M16" s="82"/>
      <c r="O16" s="35" t="str">
        <f t="shared" si="0"/>
        <v xml:space="preserve"> </v>
      </c>
      <c r="P16" s="76" t="str">
        <f t="shared" si="1"/>
        <v xml:space="preserve"> </v>
      </c>
      <c r="Q16" s="1"/>
      <c r="R16" s="1"/>
      <c r="S16" s="1"/>
    </row>
    <row r="17" spans="1:19" s="32" customFormat="1">
      <c r="A17" s="298" t="s">
        <v>27</v>
      </c>
      <c r="B17" s="299" t="s">
        <v>88</v>
      </c>
      <c r="C17" s="46"/>
      <c r="D17" s="11">
        <v>42338</v>
      </c>
      <c r="E17" s="11">
        <v>42321</v>
      </c>
      <c r="F17" s="70">
        <v>10</v>
      </c>
      <c r="G17" s="71"/>
      <c r="H17" s="55"/>
      <c r="I17" s="239">
        <v>10</v>
      </c>
      <c r="J17" s="55"/>
      <c r="K17" s="297"/>
      <c r="L17" s="211"/>
      <c r="M17" s="97"/>
      <c r="O17" s="35"/>
      <c r="P17" s="76"/>
      <c r="Q17" s="1"/>
      <c r="R17" s="1"/>
      <c r="S17" s="1"/>
    </row>
    <row r="18" spans="1:19" s="32" customFormat="1" ht="18" customHeight="1" thickBot="1">
      <c r="A18" s="81" t="s">
        <v>28</v>
      </c>
      <c r="B18" s="55" t="s">
        <v>89</v>
      </c>
      <c r="C18" s="70"/>
      <c r="D18" s="11">
        <v>42369</v>
      </c>
      <c r="E18" s="11">
        <v>42334</v>
      </c>
      <c r="F18" s="70">
        <v>90</v>
      </c>
      <c r="G18" s="71"/>
      <c r="H18" s="55"/>
      <c r="I18" s="146">
        <v>90</v>
      </c>
      <c r="J18" s="55"/>
      <c r="K18" s="95"/>
      <c r="L18" s="96"/>
      <c r="M18" s="97"/>
      <c r="O18" s="35" t="str">
        <f>IF(N18&gt;0,LOOKUP(N18,R$3:R$7,S$3:S$7)," ")</f>
        <v xml:space="preserve"> </v>
      </c>
      <c r="P18" s="76" t="str">
        <f t="shared" si="1"/>
        <v xml:space="preserve"> </v>
      </c>
      <c r="Q18" s="1"/>
      <c r="R18" s="1"/>
      <c r="S18" s="1"/>
    </row>
    <row r="19" spans="1:19" s="32" customFormat="1" ht="15.75" thickBot="1">
      <c r="A19" s="208"/>
      <c r="B19" s="147"/>
      <c r="C19" s="187"/>
      <c r="D19" s="217"/>
      <c r="E19" s="218"/>
      <c r="F19" s="187"/>
      <c r="G19" s="205"/>
      <c r="H19" s="147"/>
      <c r="I19" s="193"/>
      <c r="J19" s="195"/>
      <c r="K19" s="209"/>
      <c r="L19" s="194">
        <f>K14</f>
        <v>100</v>
      </c>
      <c r="M19" s="180"/>
      <c r="N19" s="32">
        <f>C14</f>
        <v>100</v>
      </c>
      <c r="O19" s="35">
        <f>IF(N19&gt;0,LOOKUP(N19,R$3:R$7,S$3:S$7)," ")</f>
        <v>7</v>
      </c>
      <c r="P19" s="76">
        <f t="shared" si="1"/>
        <v>7</v>
      </c>
      <c r="Q19" s="1"/>
      <c r="R19" s="1"/>
      <c r="S19" s="1"/>
    </row>
    <row r="20" spans="1:19" s="32" customFormat="1" ht="24" customHeight="1" thickBot="1">
      <c r="A20" s="13"/>
      <c r="C20" s="13"/>
      <c r="D20" s="13"/>
      <c r="E20" s="145"/>
      <c r="F20" s="212"/>
      <c r="G20" s="74"/>
      <c r="I20" s="66"/>
      <c r="J20" s="210" t="s">
        <v>15</v>
      </c>
      <c r="K20" s="137"/>
      <c r="L20" s="102">
        <f>(P20/O20)*100</f>
        <v>100</v>
      </c>
      <c r="M20" s="13"/>
      <c r="O20" s="35">
        <f>SUM(O8:O19)</f>
        <v>28</v>
      </c>
      <c r="P20" s="76">
        <f>SUM(P8:P19)</f>
        <v>28</v>
      </c>
      <c r="Q20" s="1"/>
      <c r="R20" s="1"/>
      <c r="S20" s="1"/>
    </row>
    <row r="21" spans="1:19">
      <c r="O21" s="35" t="str">
        <f t="shared" ref="O21:O52" si="2">IF(N21&gt;0,LOOKUP(N21,R$3:R$7,S$3:S$7)," ")</f>
        <v xml:space="preserve"> </v>
      </c>
      <c r="P21" s="76" t="str">
        <f t="shared" si="1"/>
        <v xml:space="preserve"> </v>
      </c>
    </row>
    <row r="22" spans="1:19">
      <c r="O22" s="35" t="str">
        <f t="shared" si="2"/>
        <v xml:space="preserve"> </v>
      </c>
      <c r="P22" s="76" t="str">
        <f t="shared" si="1"/>
        <v xml:space="preserve"> </v>
      </c>
    </row>
    <row r="23" spans="1:19">
      <c r="O23" s="35" t="str">
        <f t="shared" si="2"/>
        <v xml:space="preserve"> </v>
      </c>
      <c r="P23" s="76" t="str">
        <f t="shared" si="1"/>
        <v xml:space="preserve"> </v>
      </c>
    </row>
    <row r="24" spans="1:19">
      <c r="O24" s="35" t="str">
        <f t="shared" si="2"/>
        <v xml:space="preserve"> </v>
      </c>
      <c r="P24" s="76" t="str">
        <f t="shared" si="1"/>
        <v xml:space="preserve"> </v>
      </c>
    </row>
    <row r="25" spans="1:19">
      <c r="O25" s="35" t="str">
        <f t="shared" si="2"/>
        <v xml:space="preserve"> </v>
      </c>
      <c r="P25" s="76" t="str">
        <f t="shared" si="1"/>
        <v xml:space="preserve"> </v>
      </c>
    </row>
    <row r="26" spans="1:19">
      <c r="O26" s="35" t="str">
        <f t="shared" si="2"/>
        <v xml:space="preserve"> </v>
      </c>
      <c r="P26" s="76" t="str">
        <f t="shared" si="1"/>
        <v xml:space="preserve"> </v>
      </c>
    </row>
    <row r="27" spans="1:19">
      <c r="O27" s="35" t="str">
        <f t="shared" si="2"/>
        <v xml:space="preserve"> </v>
      </c>
      <c r="P27" s="76" t="str">
        <f t="shared" si="1"/>
        <v xml:space="preserve"> </v>
      </c>
    </row>
    <row r="28" spans="1:19">
      <c r="O28" s="35" t="str">
        <f t="shared" si="2"/>
        <v xml:space="preserve"> </v>
      </c>
      <c r="P28" s="76" t="str">
        <f t="shared" si="1"/>
        <v xml:space="preserve"> </v>
      </c>
    </row>
    <row r="29" spans="1:19">
      <c r="O29" s="35" t="str">
        <f t="shared" si="2"/>
        <v xml:space="preserve"> </v>
      </c>
      <c r="P29" s="76" t="str">
        <f t="shared" si="1"/>
        <v xml:space="preserve"> </v>
      </c>
    </row>
    <row r="30" spans="1:19">
      <c r="O30" s="35" t="str">
        <f t="shared" si="2"/>
        <v xml:space="preserve"> </v>
      </c>
      <c r="P30" s="76" t="str">
        <f t="shared" si="1"/>
        <v xml:space="preserve"> </v>
      </c>
    </row>
    <row r="31" spans="1:19">
      <c r="O31" s="35" t="str">
        <f t="shared" si="2"/>
        <v xml:space="preserve"> </v>
      </c>
      <c r="P31" s="76" t="str">
        <f t="shared" si="1"/>
        <v xml:space="preserve"> </v>
      </c>
    </row>
    <row r="32" spans="1:19">
      <c r="O32" s="35" t="str">
        <f t="shared" si="2"/>
        <v xml:space="preserve"> </v>
      </c>
      <c r="P32" s="76" t="str">
        <f t="shared" si="1"/>
        <v xml:space="preserve"> </v>
      </c>
    </row>
    <row r="33" spans="15:16">
      <c r="O33" s="35" t="str">
        <f t="shared" si="2"/>
        <v xml:space="preserve"> </v>
      </c>
      <c r="P33" s="76" t="str">
        <f t="shared" si="1"/>
        <v xml:space="preserve"> </v>
      </c>
    </row>
    <row r="34" spans="15:16">
      <c r="O34" s="35" t="str">
        <f t="shared" si="2"/>
        <v xml:space="preserve"> </v>
      </c>
      <c r="P34" s="76" t="str">
        <f t="shared" si="1"/>
        <v xml:space="preserve"> </v>
      </c>
    </row>
    <row r="35" spans="15:16">
      <c r="O35" s="35" t="str">
        <f t="shared" si="2"/>
        <v xml:space="preserve"> </v>
      </c>
      <c r="P35" s="76" t="str">
        <f t="shared" si="1"/>
        <v xml:space="preserve"> </v>
      </c>
    </row>
    <row r="36" spans="15:16">
      <c r="O36" s="35" t="str">
        <f t="shared" si="2"/>
        <v xml:space="preserve"> </v>
      </c>
      <c r="P36" s="76" t="str">
        <f t="shared" si="1"/>
        <v xml:space="preserve"> </v>
      </c>
    </row>
    <row r="37" spans="15:16">
      <c r="O37" s="35" t="str">
        <f t="shared" si="2"/>
        <v xml:space="preserve"> </v>
      </c>
      <c r="P37" s="76" t="str">
        <f t="shared" si="1"/>
        <v xml:space="preserve"> </v>
      </c>
    </row>
    <row r="38" spans="15:16">
      <c r="O38" s="35" t="str">
        <f t="shared" si="2"/>
        <v xml:space="preserve"> </v>
      </c>
      <c r="P38" s="76" t="str">
        <f t="shared" si="1"/>
        <v xml:space="preserve"> </v>
      </c>
    </row>
    <row r="39" spans="15:16">
      <c r="O39" s="35" t="str">
        <f t="shared" si="2"/>
        <v xml:space="preserve"> </v>
      </c>
      <c r="P39" s="76" t="str">
        <f t="shared" si="1"/>
        <v xml:space="preserve"> </v>
      </c>
    </row>
    <row r="40" spans="15:16">
      <c r="O40" s="35" t="str">
        <f t="shared" si="2"/>
        <v xml:space="preserve"> </v>
      </c>
      <c r="P40" s="76" t="str">
        <f t="shared" si="1"/>
        <v xml:space="preserve"> </v>
      </c>
    </row>
    <row r="41" spans="15:16">
      <c r="O41" s="35" t="str">
        <f t="shared" si="2"/>
        <v xml:space="preserve"> </v>
      </c>
      <c r="P41" s="76" t="str">
        <f t="shared" si="1"/>
        <v xml:space="preserve"> </v>
      </c>
    </row>
    <row r="42" spans="15:16">
      <c r="O42" s="35" t="str">
        <f t="shared" si="2"/>
        <v xml:space="preserve"> </v>
      </c>
      <c r="P42" s="76" t="str">
        <f t="shared" si="1"/>
        <v xml:space="preserve"> </v>
      </c>
    </row>
    <row r="43" spans="15:16">
      <c r="O43" s="35" t="str">
        <f t="shared" si="2"/>
        <v xml:space="preserve"> </v>
      </c>
      <c r="P43" s="76" t="str">
        <f t="shared" si="1"/>
        <v xml:space="preserve"> </v>
      </c>
    </row>
    <row r="44" spans="15:16">
      <c r="O44" s="35" t="str">
        <f t="shared" si="2"/>
        <v xml:space="preserve"> </v>
      </c>
      <c r="P44" s="76" t="str">
        <f t="shared" si="1"/>
        <v xml:space="preserve"> </v>
      </c>
    </row>
    <row r="45" spans="15:16">
      <c r="O45" s="35" t="str">
        <f t="shared" si="2"/>
        <v xml:space="preserve"> </v>
      </c>
      <c r="P45" s="76" t="str">
        <f t="shared" si="1"/>
        <v xml:space="preserve"> </v>
      </c>
    </row>
    <row r="46" spans="15:16">
      <c r="O46" s="35" t="str">
        <f t="shared" si="2"/>
        <v xml:space="preserve"> </v>
      </c>
      <c r="P46" s="76" t="str">
        <f t="shared" si="1"/>
        <v xml:space="preserve"> </v>
      </c>
    </row>
    <row r="47" spans="15:16">
      <c r="O47" s="35" t="str">
        <f t="shared" si="2"/>
        <v xml:space="preserve"> </v>
      </c>
      <c r="P47" s="76" t="str">
        <f t="shared" si="1"/>
        <v xml:space="preserve"> </v>
      </c>
    </row>
    <row r="48" spans="15:16">
      <c r="O48" s="35" t="str">
        <f t="shared" si="2"/>
        <v xml:space="preserve"> </v>
      </c>
      <c r="P48" s="76" t="str">
        <f t="shared" si="1"/>
        <v xml:space="preserve"> </v>
      </c>
    </row>
    <row r="49" spans="15:16">
      <c r="O49" s="35" t="str">
        <f t="shared" si="2"/>
        <v xml:space="preserve"> </v>
      </c>
      <c r="P49" s="76" t="str">
        <f t="shared" ref="P49:P112" si="3">IF(N49&gt;0,L49*O49/100," ")</f>
        <v xml:space="preserve"> </v>
      </c>
    </row>
    <row r="50" spans="15:16">
      <c r="O50" s="35" t="str">
        <f t="shared" si="2"/>
        <v xml:space="preserve"> </v>
      </c>
      <c r="P50" s="76" t="str">
        <f t="shared" si="3"/>
        <v xml:space="preserve"> </v>
      </c>
    </row>
    <row r="51" spans="15:16">
      <c r="O51" s="35" t="str">
        <f t="shared" si="2"/>
        <v xml:space="preserve"> </v>
      </c>
      <c r="P51" s="76" t="str">
        <f t="shared" si="3"/>
        <v xml:space="preserve"> </v>
      </c>
    </row>
    <row r="52" spans="15:16">
      <c r="O52" s="35" t="str">
        <f t="shared" si="2"/>
        <v xml:space="preserve"> </v>
      </c>
      <c r="P52" s="76" t="str">
        <f t="shared" si="3"/>
        <v xml:space="preserve"> </v>
      </c>
    </row>
    <row r="53" spans="15:16">
      <c r="O53" s="35" t="str">
        <f t="shared" ref="O53:O84" si="4">IF(N53&gt;0,LOOKUP(N53,R$3:R$7,S$3:S$7)," ")</f>
        <v xml:space="preserve"> </v>
      </c>
      <c r="P53" s="76" t="str">
        <f t="shared" si="3"/>
        <v xml:space="preserve"> </v>
      </c>
    </row>
    <row r="54" spans="15:16">
      <c r="O54" s="35" t="str">
        <f t="shared" si="4"/>
        <v xml:space="preserve"> </v>
      </c>
      <c r="P54" s="76" t="str">
        <f t="shared" si="3"/>
        <v xml:space="preserve"> </v>
      </c>
    </row>
    <row r="55" spans="15:16">
      <c r="O55" s="35" t="str">
        <f t="shared" si="4"/>
        <v xml:space="preserve"> </v>
      </c>
      <c r="P55" s="76" t="str">
        <f t="shared" si="3"/>
        <v xml:space="preserve"> </v>
      </c>
    </row>
    <row r="56" spans="15:16">
      <c r="O56" s="35" t="str">
        <f t="shared" si="4"/>
        <v xml:space="preserve"> </v>
      </c>
      <c r="P56" s="76" t="str">
        <f t="shared" si="3"/>
        <v xml:space="preserve"> </v>
      </c>
    </row>
    <row r="57" spans="15:16">
      <c r="O57" s="35" t="str">
        <f t="shared" si="4"/>
        <v xml:space="preserve"> </v>
      </c>
      <c r="P57" s="76" t="str">
        <f t="shared" si="3"/>
        <v xml:space="preserve"> </v>
      </c>
    </row>
    <row r="58" spans="15:16">
      <c r="O58" s="35" t="str">
        <f t="shared" si="4"/>
        <v xml:space="preserve"> </v>
      </c>
      <c r="P58" s="76" t="str">
        <f t="shared" si="3"/>
        <v xml:space="preserve"> </v>
      </c>
    </row>
    <row r="59" spans="15:16">
      <c r="O59" s="35" t="str">
        <f t="shared" si="4"/>
        <v xml:space="preserve"> </v>
      </c>
      <c r="P59" s="76" t="str">
        <f t="shared" si="3"/>
        <v xml:space="preserve"> </v>
      </c>
    </row>
    <row r="60" spans="15:16">
      <c r="O60" s="35" t="str">
        <f t="shared" si="4"/>
        <v xml:space="preserve"> </v>
      </c>
      <c r="P60" s="76" t="str">
        <f t="shared" si="3"/>
        <v xml:space="preserve"> </v>
      </c>
    </row>
    <row r="61" spans="15:16">
      <c r="O61" s="35" t="str">
        <f t="shared" si="4"/>
        <v xml:space="preserve"> </v>
      </c>
      <c r="P61" s="76" t="str">
        <f t="shared" si="3"/>
        <v xml:space="preserve"> </v>
      </c>
    </row>
    <row r="62" spans="15:16">
      <c r="O62" s="35" t="str">
        <f t="shared" si="4"/>
        <v xml:space="preserve"> </v>
      </c>
      <c r="P62" s="76" t="str">
        <f t="shared" si="3"/>
        <v xml:space="preserve"> </v>
      </c>
    </row>
    <row r="63" spans="15:16">
      <c r="O63" s="35" t="str">
        <f t="shared" si="4"/>
        <v xml:space="preserve"> </v>
      </c>
      <c r="P63" s="76" t="str">
        <f t="shared" si="3"/>
        <v xml:space="preserve"> </v>
      </c>
    </row>
    <row r="64" spans="15:16">
      <c r="O64" s="35" t="str">
        <f t="shared" si="4"/>
        <v xml:space="preserve"> </v>
      </c>
      <c r="P64" s="76" t="str">
        <f t="shared" si="3"/>
        <v xml:space="preserve"> </v>
      </c>
    </row>
    <row r="65" spans="15:16">
      <c r="O65" s="35" t="str">
        <f t="shared" si="4"/>
        <v xml:space="preserve"> </v>
      </c>
      <c r="P65" s="76" t="str">
        <f t="shared" si="3"/>
        <v xml:space="preserve"> </v>
      </c>
    </row>
    <row r="66" spans="15:16">
      <c r="O66" s="35" t="str">
        <f t="shared" si="4"/>
        <v xml:space="preserve"> </v>
      </c>
      <c r="P66" s="76" t="str">
        <f t="shared" si="3"/>
        <v xml:space="preserve"> </v>
      </c>
    </row>
    <row r="67" spans="15:16">
      <c r="O67" s="35" t="str">
        <f t="shared" si="4"/>
        <v xml:space="preserve"> </v>
      </c>
      <c r="P67" s="76" t="str">
        <f t="shared" si="3"/>
        <v xml:space="preserve"> </v>
      </c>
    </row>
    <row r="68" spans="15:16">
      <c r="O68" s="35" t="str">
        <f t="shared" si="4"/>
        <v xml:space="preserve"> </v>
      </c>
      <c r="P68" s="76" t="str">
        <f t="shared" si="3"/>
        <v xml:space="preserve"> </v>
      </c>
    </row>
    <row r="69" spans="15:16">
      <c r="O69" s="35" t="str">
        <f t="shared" si="4"/>
        <v xml:space="preserve"> </v>
      </c>
      <c r="P69" s="76" t="str">
        <f t="shared" si="3"/>
        <v xml:space="preserve"> </v>
      </c>
    </row>
    <row r="70" spans="15:16">
      <c r="O70" s="35" t="str">
        <f t="shared" si="4"/>
        <v xml:space="preserve"> </v>
      </c>
      <c r="P70" s="76" t="str">
        <f t="shared" si="3"/>
        <v xml:space="preserve"> </v>
      </c>
    </row>
    <row r="71" spans="15:16">
      <c r="O71" s="35" t="str">
        <f t="shared" si="4"/>
        <v xml:space="preserve"> </v>
      </c>
      <c r="P71" s="76" t="str">
        <f t="shared" si="3"/>
        <v xml:space="preserve"> </v>
      </c>
    </row>
    <row r="72" spans="15:16">
      <c r="O72" s="35" t="str">
        <f t="shared" si="4"/>
        <v xml:space="preserve"> </v>
      </c>
      <c r="P72" s="76" t="str">
        <f t="shared" si="3"/>
        <v xml:space="preserve"> </v>
      </c>
    </row>
    <row r="73" spans="15:16">
      <c r="O73" s="35" t="str">
        <f t="shared" si="4"/>
        <v xml:space="preserve"> </v>
      </c>
      <c r="P73" s="76" t="str">
        <f t="shared" si="3"/>
        <v xml:space="preserve"> </v>
      </c>
    </row>
    <row r="74" spans="15:16">
      <c r="O74" s="35" t="str">
        <f t="shared" si="4"/>
        <v xml:space="preserve"> </v>
      </c>
      <c r="P74" s="76" t="str">
        <f t="shared" si="3"/>
        <v xml:space="preserve"> </v>
      </c>
    </row>
    <row r="75" spans="15:16">
      <c r="O75" s="35" t="str">
        <f t="shared" si="4"/>
        <v xml:space="preserve"> </v>
      </c>
      <c r="P75" s="76" t="str">
        <f t="shared" si="3"/>
        <v xml:space="preserve"> </v>
      </c>
    </row>
    <row r="76" spans="15:16">
      <c r="O76" s="35" t="str">
        <f t="shared" si="4"/>
        <v xml:space="preserve"> </v>
      </c>
      <c r="P76" s="76" t="str">
        <f t="shared" si="3"/>
        <v xml:space="preserve"> </v>
      </c>
    </row>
    <row r="77" spans="15:16">
      <c r="O77" s="35" t="str">
        <f t="shared" si="4"/>
        <v xml:space="preserve"> </v>
      </c>
      <c r="P77" s="76" t="str">
        <f t="shared" si="3"/>
        <v xml:space="preserve"> </v>
      </c>
    </row>
    <row r="78" spans="15:16">
      <c r="O78" s="35" t="str">
        <f t="shared" si="4"/>
        <v xml:space="preserve"> </v>
      </c>
      <c r="P78" s="76" t="str">
        <f t="shared" si="3"/>
        <v xml:space="preserve"> </v>
      </c>
    </row>
    <row r="79" spans="15:16">
      <c r="O79" s="35" t="str">
        <f t="shared" si="4"/>
        <v xml:space="preserve"> </v>
      </c>
      <c r="P79" s="76" t="str">
        <f t="shared" si="3"/>
        <v xml:space="preserve"> </v>
      </c>
    </row>
    <row r="80" spans="15:16">
      <c r="O80" s="35" t="str">
        <f t="shared" si="4"/>
        <v xml:space="preserve"> </v>
      </c>
      <c r="P80" s="76" t="str">
        <f t="shared" si="3"/>
        <v xml:space="preserve"> </v>
      </c>
    </row>
    <row r="81" spans="15:16">
      <c r="O81" s="35" t="str">
        <f t="shared" si="4"/>
        <v xml:space="preserve"> </v>
      </c>
      <c r="P81" s="76" t="str">
        <f t="shared" si="3"/>
        <v xml:space="preserve"> </v>
      </c>
    </row>
    <row r="82" spans="15:16">
      <c r="O82" s="35" t="str">
        <f t="shared" si="4"/>
        <v xml:space="preserve"> </v>
      </c>
      <c r="P82" s="76" t="str">
        <f t="shared" si="3"/>
        <v xml:space="preserve"> </v>
      </c>
    </row>
    <row r="83" spans="15:16">
      <c r="O83" s="35" t="str">
        <f t="shared" si="4"/>
        <v xml:space="preserve"> </v>
      </c>
      <c r="P83" s="76" t="str">
        <f t="shared" si="3"/>
        <v xml:space="preserve"> </v>
      </c>
    </row>
    <row r="84" spans="15:16">
      <c r="O84" s="35" t="str">
        <f t="shared" si="4"/>
        <v xml:space="preserve"> </v>
      </c>
      <c r="P84" s="76" t="str">
        <f t="shared" si="3"/>
        <v xml:space="preserve"> </v>
      </c>
    </row>
    <row r="85" spans="15:16">
      <c r="O85" s="35" t="str">
        <f t="shared" ref="O85:O116" si="5">IF(N85&gt;0,LOOKUP(N85,R$3:R$7,S$3:S$7)," ")</f>
        <v xml:space="preserve"> </v>
      </c>
      <c r="P85" s="76" t="str">
        <f t="shared" si="3"/>
        <v xml:space="preserve"> </v>
      </c>
    </row>
    <row r="86" spans="15:16">
      <c r="O86" s="35" t="str">
        <f t="shared" si="5"/>
        <v xml:space="preserve"> </v>
      </c>
      <c r="P86" s="76" t="str">
        <f t="shared" si="3"/>
        <v xml:space="preserve"> </v>
      </c>
    </row>
    <row r="87" spans="15:16">
      <c r="O87" s="35" t="str">
        <f t="shared" si="5"/>
        <v xml:space="preserve"> </v>
      </c>
      <c r="P87" s="76" t="str">
        <f t="shared" si="3"/>
        <v xml:space="preserve"> </v>
      </c>
    </row>
    <row r="88" spans="15:16">
      <c r="O88" s="35" t="str">
        <f t="shared" si="5"/>
        <v xml:space="preserve"> </v>
      </c>
      <c r="P88" s="76" t="str">
        <f t="shared" si="3"/>
        <v xml:space="preserve"> </v>
      </c>
    </row>
    <row r="89" spans="15:16">
      <c r="O89" s="35" t="str">
        <f t="shared" si="5"/>
        <v xml:space="preserve"> </v>
      </c>
      <c r="P89" s="76" t="str">
        <f t="shared" si="3"/>
        <v xml:space="preserve"> </v>
      </c>
    </row>
    <row r="90" spans="15:16">
      <c r="O90" s="35" t="str">
        <f t="shared" si="5"/>
        <v xml:space="preserve"> </v>
      </c>
      <c r="P90" s="76" t="str">
        <f t="shared" si="3"/>
        <v xml:space="preserve"> </v>
      </c>
    </row>
    <row r="91" spans="15:16">
      <c r="O91" s="35" t="str">
        <f t="shared" si="5"/>
        <v xml:space="preserve"> </v>
      </c>
      <c r="P91" s="76" t="str">
        <f t="shared" si="3"/>
        <v xml:space="preserve"> </v>
      </c>
    </row>
    <row r="92" spans="15:16">
      <c r="O92" s="35" t="str">
        <f t="shared" si="5"/>
        <v xml:space="preserve"> </v>
      </c>
      <c r="P92" s="76" t="str">
        <f t="shared" si="3"/>
        <v xml:space="preserve"> </v>
      </c>
    </row>
    <row r="93" spans="15:16">
      <c r="O93" s="35" t="str">
        <f t="shared" si="5"/>
        <v xml:space="preserve"> </v>
      </c>
      <c r="P93" s="76" t="str">
        <f t="shared" si="3"/>
        <v xml:space="preserve"> </v>
      </c>
    </row>
    <row r="94" spans="15:16">
      <c r="O94" s="35" t="str">
        <f t="shared" si="5"/>
        <v xml:space="preserve"> </v>
      </c>
      <c r="P94" s="76" t="str">
        <f t="shared" si="3"/>
        <v xml:space="preserve"> </v>
      </c>
    </row>
    <row r="95" spans="15:16">
      <c r="O95" s="35" t="str">
        <f t="shared" si="5"/>
        <v xml:space="preserve"> </v>
      </c>
      <c r="P95" s="76" t="str">
        <f t="shared" si="3"/>
        <v xml:space="preserve"> </v>
      </c>
    </row>
    <row r="96" spans="15:16">
      <c r="O96" s="35" t="str">
        <f t="shared" si="5"/>
        <v xml:space="preserve"> </v>
      </c>
      <c r="P96" s="76" t="str">
        <f t="shared" si="3"/>
        <v xml:space="preserve"> </v>
      </c>
    </row>
    <row r="97" spans="15:16">
      <c r="O97" s="35" t="str">
        <f t="shared" si="5"/>
        <v xml:space="preserve"> </v>
      </c>
      <c r="P97" s="76" t="str">
        <f t="shared" si="3"/>
        <v xml:space="preserve"> </v>
      </c>
    </row>
    <row r="98" spans="15:16">
      <c r="O98" s="35" t="str">
        <f t="shared" si="5"/>
        <v xml:space="preserve"> </v>
      </c>
      <c r="P98" s="76" t="str">
        <f t="shared" si="3"/>
        <v xml:space="preserve"> </v>
      </c>
    </row>
    <row r="99" spans="15:16">
      <c r="O99" s="35" t="str">
        <f t="shared" si="5"/>
        <v xml:space="preserve"> </v>
      </c>
      <c r="P99" s="76" t="str">
        <f t="shared" si="3"/>
        <v xml:space="preserve"> </v>
      </c>
    </row>
    <row r="100" spans="15:16">
      <c r="O100" s="35" t="str">
        <f t="shared" si="5"/>
        <v xml:space="preserve"> </v>
      </c>
      <c r="P100" s="76" t="str">
        <f t="shared" si="3"/>
        <v xml:space="preserve"> </v>
      </c>
    </row>
    <row r="101" spans="15:16">
      <c r="O101" s="35" t="str">
        <f t="shared" si="5"/>
        <v xml:space="preserve"> </v>
      </c>
      <c r="P101" s="76" t="str">
        <f t="shared" si="3"/>
        <v xml:space="preserve"> </v>
      </c>
    </row>
    <row r="102" spans="15:16">
      <c r="O102" s="35" t="str">
        <f t="shared" si="5"/>
        <v xml:space="preserve"> </v>
      </c>
      <c r="P102" s="76" t="str">
        <f t="shared" si="3"/>
        <v xml:space="preserve"> </v>
      </c>
    </row>
    <row r="103" spans="15:16">
      <c r="O103" s="35" t="str">
        <f t="shared" si="5"/>
        <v xml:space="preserve"> </v>
      </c>
      <c r="P103" s="76" t="str">
        <f t="shared" si="3"/>
        <v xml:space="preserve"> </v>
      </c>
    </row>
    <row r="104" spans="15:16">
      <c r="O104" s="35" t="str">
        <f t="shared" si="5"/>
        <v xml:space="preserve"> </v>
      </c>
      <c r="P104" s="76" t="str">
        <f t="shared" si="3"/>
        <v xml:space="preserve"> </v>
      </c>
    </row>
    <row r="105" spans="15:16">
      <c r="O105" s="35" t="str">
        <f t="shared" si="5"/>
        <v xml:space="preserve"> </v>
      </c>
      <c r="P105" s="76" t="str">
        <f t="shared" si="3"/>
        <v xml:space="preserve"> </v>
      </c>
    </row>
    <row r="106" spans="15:16">
      <c r="O106" s="35" t="str">
        <f t="shared" si="5"/>
        <v xml:space="preserve"> </v>
      </c>
      <c r="P106" s="76" t="str">
        <f t="shared" si="3"/>
        <v xml:space="preserve"> </v>
      </c>
    </row>
    <row r="107" spans="15:16">
      <c r="O107" s="35" t="str">
        <f t="shared" si="5"/>
        <v xml:space="preserve"> </v>
      </c>
      <c r="P107" s="76" t="str">
        <f t="shared" si="3"/>
        <v xml:space="preserve"> </v>
      </c>
    </row>
    <row r="108" spans="15:16">
      <c r="O108" s="35" t="str">
        <f t="shared" si="5"/>
        <v xml:space="preserve"> </v>
      </c>
      <c r="P108" s="76" t="str">
        <f t="shared" si="3"/>
        <v xml:space="preserve"> </v>
      </c>
    </row>
    <row r="109" spans="15:16">
      <c r="O109" s="35" t="str">
        <f t="shared" si="5"/>
        <v xml:space="preserve"> </v>
      </c>
      <c r="P109" s="76" t="str">
        <f t="shared" si="3"/>
        <v xml:space="preserve"> </v>
      </c>
    </row>
    <row r="110" spans="15:16">
      <c r="O110" s="35" t="str">
        <f t="shared" si="5"/>
        <v xml:space="preserve"> </v>
      </c>
      <c r="P110" s="76" t="str">
        <f t="shared" si="3"/>
        <v xml:space="preserve"> </v>
      </c>
    </row>
    <row r="111" spans="15:16">
      <c r="O111" s="35" t="str">
        <f t="shared" si="5"/>
        <v xml:space="preserve"> </v>
      </c>
      <c r="P111" s="76" t="str">
        <f t="shared" si="3"/>
        <v xml:space="preserve"> </v>
      </c>
    </row>
    <row r="112" spans="15:16">
      <c r="O112" s="35" t="str">
        <f t="shared" si="5"/>
        <v xml:space="preserve"> </v>
      </c>
      <c r="P112" s="76" t="str">
        <f t="shared" si="3"/>
        <v xml:space="preserve"> </v>
      </c>
    </row>
    <row r="113" spans="15:16">
      <c r="O113" s="35" t="str">
        <f t="shared" si="5"/>
        <v xml:space="preserve"> </v>
      </c>
      <c r="P113" s="76" t="str">
        <f t="shared" ref="P113:P176" si="6">IF(N113&gt;0,L113*O113/100," ")</f>
        <v xml:space="preserve"> </v>
      </c>
    </row>
    <row r="114" spans="15:16">
      <c r="O114" s="35" t="str">
        <f t="shared" si="5"/>
        <v xml:space="preserve"> </v>
      </c>
      <c r="P114" s="76" t="str">
        <f t="shared" si="6"/>
        <v xml:space="preserve"> </v>
      </c>
    </row>
    <row r="115" spans="15:16">
      <c r="O115" s="35" t="str">
        <f t="shared" si="5"/>
        <v xml:space="preserve"> </v>
      </c>
      <c r="P115" s="76" t="str">
        <f t="shared" si="6"/>
        <v xml:space="preserve"> </v>
      </c>
    </row>
    <row r="116" spans="15:16">
      <c r="O116" s="35" t="str">
        <f t="shared" si="5"/>
        <v xml:space="preserve"> </v>
      </c>
      <c r="P116" s="76" t="str">
        <f t="shared" si="6"/>
        <v xml:space="preserve"> </v>
      </c>
    </row>
    <row r="117" spans="15:16">
      <c r="O117" s="35" t="str">
        <f t="shared" ref="O117:O148" si="7">IF(N117&gt;0,LOOKUP(N117,R$3:R$7,S$3:S$7)," ")</f>
        <v xml:space="preserve"> </v>
      </c>
      <c r="P117" s="76" t="str">
        <f t="shared" si="6"/>
        <v xml:space="preserve"> </v>
      </c>
    </row>
    <row r="118" spans="15:16">
      <c r="O118" s="35" t="str">
        <f t="shared" si="7"/>
        <v xml:space="preserve"> </v>
      </c>
      <c r="P118" s="76" t="str">
        <f t="shared" si="6"/>
        <v xml:space="preserve"> </v>
      </c>
    </row>
    <row r="119" spans="15:16">
      <c r="O119" s="35" t="str">
        <f t="shared" si="7"/>
        <v xml:space="preserve"> </v>
      </c>
      <c r="P119" s="76" t="str">
        <f t="shared" si="6"/>
        <v xml:space="preserve"> </v>
      </c>
    </row>
    <row r="120" spans="15:16">
      <c r="O120" s="35" t="str">
        <f t="shared" si="7"/>
        <v xml:space="preserve"> </v>
      </c>
      <c r="P120" s="76" t="str">
        <f t="shared" si="6"/>
        <v xml:space="preserve"> </v>
      </c>
    </row>
    <row r="121" spans="15:16">
      <c r="O121" s="35" t="str">
        <f t="shared" si="7"/>
        <v xml:space="preserve"> </v>
      </c>
      <c r="P121" s="76" t="str">
        <f t="shared" si="6"/>
        <v xml:space="preserve"> </v>
      </c>
    </row>
    <row r="122" spans="15:16">
      <c r="O122" s="35" t="str">
        <f t="shared" si="7"/>
        <v xml:space="preserve"> </v>
      </c>
      <c r="P122" s="76" t="str">
        <f t="shared" si="6"/>
        <v xml:space="preserve"> </v>
      </c>
    </row>
    <row r="123" spans="15:16">
      <c r="O123" s="35" t="str">
        <f t="shared" si="7"/>
        <v xml:space="preserve"> </v>
      </c>
      <c r="P123" s="76" t="str">
        <f t="shared" si="6"/>
        <v xml:space="preserve"> </v>
      </c>
    </row>
    <row r="124" spans="15:16">
      <c r="O124" s="35" t="str">
        <f t="shared" si="7"/>
        <v xml:space="preserve"> </v>
      </c>
      <c r="P124" s="76" t="str">
        <f t="shared" si="6"/>
        <v xml:space="preserve"> </v>
      </c>
    </row>
    <row r="125" spans="15:16">
      <c r="O125" s="35" t="str">
        <f t="shared" si="7"/>
        <v xml:space="preserve"> </v>
      </c>
      <c r="P125" s="76" t="str">
        <f t="shared" si="6"/>
        <v xml:space="preserve"> </v>
      </c>
    </row>
    <row r="126" spans="15:16">
      <c r="O126" s="35" t="str">
        <f t="shared" si="7"/>
        <v xml:space="preserve"> </v>
      </c>
      <c r="P126" s="76" t="str">
        <f t="shared" si="6"/>
        <v xml:space="preserve"> </v>
      </c>
    </row>
    <row r="127" spans="15:16">
      <c r="O127" s="35" t="str">
        <f t="shared" si="7"/>
        <v xml:space="preserve"> </v>
      </c>
      <c r="P127" s="76" t="str">
        <f t="shared" si="6"/>
        <v xml:space="preserve"> </v>
      </c>
    </row>
    <row r="128" spans="15:16">
      <c r="O128" s="35" t="str">
        <f t="shared" si="7"/>
        <v xml:space="preserve"> </v>
      </c>
      <c r="P128" s="76" t="str">
        <f t="shared" si="6"/>
        <v xml:space="preserve"> </v>
      </c>
    </row>
    <row r="129" spans="15:16">
      <c r="O129" s="35" t="str">
        <f t="shared" si="7"/>
        <v xml:space="preserve"> </v>
      </c>
      <c r="P129" s="76" t="str">
        <f t="shared" si="6"/>
        <v xml:space="preserve"> </v>
      </c>
    </row>
    <row r="130" spans="15:16">
      <c r="O130" s="35" t="str">
        <f t="shared" si="7"/>
        <v xml:space="preserve"> </v>
      </c>
      <c r="P130" s="76" t="str">
        <f t="shared" si="6"/>
        <v xml:space="preserve"> </v>
      </c>
    </row>
    <row r="131" spans="15:16">
      <c r="O131" s="35" t="str">
        <f t="shared" si="7"/>
        <v xml:space="preserve"> </v>
      </c>
      <c r="P131" s="76" t="str">
        <f t="shared" si="6"/>
        <v xml:space="preserve"> </v>
      </c>
    </row>
    <row r="132" spans="15:16">
      <c r="O132" s="35" t="str">
        <f t="shared" si="7"/>
        <v xml:space="preserve"> </v>
      </c>
      <c r="P132" s="76" t="str">
        <f t="shared" si="6"/>
        <v xml:space="preserve"> </v>
      </c>
    </row>
    <row r="133" spans="15:16">
      <c r="O133" s="35" t="str">
        <f t="shared" si="7"/>
        <v xml:space="preserve"> </v>
      </c>
      <c r="P133" s="76" t="str">
        <f t="shared" si="6"/>
        <v xml:space="preserve"> </v>
      </c>
    </row>
    <row r="134" spans="15:16">
      <c r="O134" s="35" t="str">
        <f t="shared" si="7"/>
        <v xml:space="preserve"> </v>
      </c>
      <c r="P134" s="76" t="str">
        <f t="shared" si="6"/>
        <v xml:space="preserve"> </v>
      </c>
    </row>
    <row r="135" spans="15:16">
      <c r="O135" s="35" t="str">
        <f t="shared" si="7"/>
        <v xml:space="preserve"> </v>
      </c>
      <c r="P135" s="76" t="str">
        <f t="shared" si="6"/>
        <v xml:space="preserve"> </v>
      </c>
    </row>
    <row r="136" spans="15:16">
      <c r="O136" s="35" t="str">
        <f t="shared" si="7"/>
        <v xml:space="preserve"> </v>
      </c>
      <c r="P136" s="76" t="str">
        <f t="shared" si="6"/>
        <v xml:space="preserve"> </v>
      </c>
    </row>
    <row r="137" spans="15:16">
      <c r="O137" s="35" t="str">
        <f t="shared" si="7"/>
        <v xml:space="preserve"> </v>
      </c>
      <c r="P137" s="76" t="str">
        <f t="shared" si="6"/>
        <v xml:space="preserve"> </v>
      </c>
    </row>
    <row r="138" spans="15:16">
      <c r="O138" s="35" t="str">
        <f t="shared" si="7"/>
        <v xml:space="preserve"> </v>
      </c>
      <c r="P138" s="76" t="str">
        <f t="shared" si="6"/>
        <v xml:space="preserve"> </v>
      </c>
    </row>
    <row r="139" spans="15:16">
      <c r="O139" s="35" t="str">
        <f t="shared" si="7"/>
        <v xml:space="preserve"> </v>
      </c>
      <c r="P139" s="76" t="str">
        <f t="shared" si="6"/>
        <v xml:space="preserve"> </v>
      </c>
    </row>
    <row r="140" spans="15:16">
      <c r="O140" s="35" t="str">
        <f t="shared" si="7"/>
        <v xml:space="preserve"> </v>
      </c>
      <c r="P140" s="76" t="str">
        <f t="shared" si="6"/>
        <v xml:space="preserve"> </v>
      </c>
    </row>
    <row r="141" spans="15:16">
      <c r="O141" s="35" t="str">
        <f t="shared" si="7"/>
        <v xml:space="preserve"> </v>
      </c>
      <c r="P141" s="76" t="str">
        <f t="shared" si="6"/>
        <v xml:space="preserve"> </v>
      </c>
    </row>
    <row r="142" spans="15:16">
      <c r="O142" s="35" t="str">
        <f t="shared" si="7"/>
        <v xml:space="preserve"> </v>
      </c>
      <c r="P142" s="76" t="str">
        <f t="shared" si="6"/>
        <v xml:space="preserve"> </v>
      </c>
    </row>
    <row r="143" spans="15:16">
      <c r="O143" s="35" t="str">
        <f t="shared" si="7"/>
        <v xml:space="preserve"> </v>
      </c>
      <c r="P143" s="76" t="str">
        <f t="shared" si="6"/>
        <v xml:space="preserve"> </v>
      </c>
    </row>
    <row r="144" spans="15:16">
      <c r="O144" s="35" t="str">
        <f t="shared" si="7"/>
        <v xml:space="preserve"> </v>
      </c>
      <c r="P144" s="76" t="str">
        <f t="shared" si="6"/>
        <v xml:space="preserve"> </v>
      </c>
    </row>
    <row r="145" spans="15:19">
      <c r="O145" s="35" t="str">
        <f t="shared" si="7"/>
        <v xml:space="preserve"> </v>
      </c>
      <c r="P145" s="76" t="str">
        <f t="shared" si="6"/>
        <v xml:space="preserve"> </v>
      </c>
    </row>
    <row r="146" spans="15:19">
      <c r="O146" s="35" t="str">
        <f t="shared" si="7"/>
        <v xml:space="preserve"> </v>
      </c>
      <c r="P146" s="76" t="str">
        <f t="shared" si="6"/>
        <v xml:space="preserve"> </v>
      </c>
    </row>
    <row r="147" spans="15:19">
      <c r="O147" s="35" t="str">
        <f t="shared" si="7"/>
        <v xml:space="preserve"> </v>
      </c>
      <c r="P147" s="76" t="str">
        <f t="shared" si="6"/>
        <v xml:space="preserve"> </v>
      </c>
    </row>
    <row r="148" spans="15:19">
      <c r="O148" s="35" t="str">
        <f t="shared" si="7"/>
        <v xml:space="preserve"> </v>
      </c>
      <c r="P148" s="76" t="str">
        <f t="shared" si="6"/>
        <v xml:space="preserve"> </v>
      </c>
    </row>
    <row r="149" spans="15:19">
      <c r="O149" s="35" t="str">
        <f t="shared" ref="O149:O180" si="8">IF(N149&gt;0,LOOKUP(N149,R$3:R$7,S$3:S$7)," ")</f>
        <v xml:space="preserve"> </v>
      </c>
      <c r="P149" s="76" t="str">
        <f t="shared" si="6"/>
        <v xml:space="preserve"> </v>
      </c>
    </row>
    <row r="150" spans="15:19">
      <c r="O150" s="35" t="str">
        <f t="shared" si="8"/>
        <v xml:space="preserve"> </v>
      </c>
      <c r="P150" s="76" t="str">
        <f t="shared" si="6"/>
        <v xml:space="preserve"> </v>
      </c>
    </row>
    <row r="151" spans="15:19">
      <c r="O151" s="35" t="str">
        <f t="shared" si="8"/>
        <v xml:space="preserve"> </v>
      </c>
      <c r="P151" s="76" t="str">
        <f t="shared" si="6"/>
        <v xml:space="preserve"> </v>
      </c>
    </row>
    <row r="152" spans="15:19">
      <c r="O152" s="35" t="str">
        <f t="shared" si="8"/>
        <v xml:space="preserve"> </v>
      </c>
      <c r="P152" s="76" t="str">
        <f t="shared" si="6"/>
        <v xml:space="preserve"> </v>
      </c>
    </row>
    <row r="153" spans="15:19">
      <c r="O153" s="35" t="str">
        <f t="shared" si="8"/>
        <v xml:space="preserve"> </v>
      </c>
      <c r="P153" s="76" t="str">
        <f t="shared" si="6"/>
        <v xml:space="preserve"> </v>
      </c>
    </row>
    <row r="154" spans="15:19">
      <c r="O154" s="35" t="str">
        <f t="shared" si="8"/>
        <v xml:space="preserve"> </v>
      </c>
      <c r="P154" s="76" t="str">
        <f t="shared" si="6"/>
        <v xml:space="preserve"> </v>
      </c>
    </row>
    <row r="155" spans="15:19">
      <c r="O155" s="35" t="str">
        <f t="shared" si="8"/>
        <v xml:space="preserve"> </v>
      </c>
      <c r="P155" s="76" t="str">
        <f t="shared" si="6"/>
        <v xml:space="preserve"> </v>
      </c>
    </row>
    <row r="156" spans="15:19">
      <c r="O156" s="35" t="str">
        <f t="shared" si="8"/>
        <v xml:space="preserve"> </v>
      </c>
      <c r="P156" s="76" t="str">
        <f t="shared" si="6"/>
        <v xml:space="preserve"> </v>
      </c>
    </row>
    <row r="157" spans="15:19">
      <c r="O157" s="35" t="str">
        <f t="shared" si="8"/>
        <v xml:space="preserve"> </v>
      </c>
      <c r="P157" s="76" t="str">
        <f t="shared" si="6"/>
        <v xml:space="preserve"> </v>
      </c>
    </row>
    <row r="158" spans="15:19">
      <c r="O158" s="35" t="str">
        <f t="shared" si="8"/>
        <v xml:space="preserve"> </v>
      </c>
      <c r="P158" s="76" t="str">
        <f t="shared" si="6"/>
        <v xml:space="preserve"> </v>
      </c>
      <c r="Q158" s="37"/>
      <c r="R158" s="37"/>
      <c r="S158" s="37"/>
    </row>
    <row r="159" spans="15:19">
      <c r="O159" s="35" t="str">
        <f t="shared" si="8"/>
        <v xml:space="preserve"> </v>
      </c>
      <c r="P159" s="76" t="str">
        <f t="shared" si="6"/>
        <v xml:space="preserve"> </v>
      </c>
      <c r="Q159" s="37"/>
      <c r="R159" s="37"/>
      <c r="S159" s="37"/>
    </row>
    <row r="160" spans="15:19">
      <c r="O160" s="35" t="str">
        <f t="shared" si="8"/>
        <v xml:space="preserve"> </v>
      </c>
      <c r="P160" s="76" t="str">
        <f t="shared" si="6"/>
        <v xml:space="preserve"> </v>
      </c>
      <c r="Q160" s="37"/>
      <c r="R160" s="37"/>
      <c r="S160" s="37"/>
    </row>
    <row r="161" spans="15:19">
      <c r="O161" s="35" t="str">
        <f t="shared" si="8"/>
        <v xml:space="preserve"> </v>
      </c>
      <c r="P161" s="76" t="str">
        <f t="shared" si="6"/>
        <v xml:space="preserve"> </v>
      </c>
      <c r="Q161" s="37"/>
      <c r="R161" s="37"/>
      <c r="S161" s="37"/>
    </row>
    <row r="162" spans="15:19">
      <c r="O162" s="35" t="str">
        <f t="shared" si="8"/>
        <v xml:space="preserve"> </v>
      </c>
      <c r="P162" s="76" t="str">
        <f t="shared" si="6"/>
        <v xml:space="preserve"> </v>
      </c>
    </row>
    <row r="163" spans="15:19">
      <c r="O163" s="35" t="str">
        <f t="shared" si="8"/>
        <v xml:space="preserve"> </v>
      </c>
      <c r="P163" s="76" t="str">
        <f t="shared" si="6"/>
        <v xml:space="preserve"> </v>
      </c>
    </row>
    <row r="164" spans="15:19">
      <c r="O164" s="35" t="str">
        <f t="shared" si="8"/>
        <v xml:space="preserve"> </v>
      </c>
      <c r="P164" s="76" t="str">
        <f t="shared" si="6"/>
        <v xml:space="preserve"> </v>
      </c>
    </row>
    <row r="165" spans="15:19">
      <c r="O165" s="35" t="str">
        <f t="shared" si="8"/>
        <v xml:space="preserve"> </v>
      </c>
      <c r="P165" s="76" t="str">
        <f t="shared" si="6"/>
        <v xml:space="preserve"> </v>
      </c>
    </row>
    <row r="166" spans="15:19">
      <c r="O166" s="35" t="str">
        <f t="shared" si="8"/>
        <v xml:space="preserve"> </v>
      </c>
      <c r="P166" s="76" t="str">
        <f t="shared" si="6"/>
        <v xml:space="preserve"> </v>
      </c>
    </row>
    <row r="167" spans="15:19">
      <c r="O167" s="35" t="str">
        <f t="shared" si="8"/>
        <v xml:space="preserve"> </v>
      </c>
      <c r="P167" s="76" t="str">
        <f t="shared" si="6"/>
        <v xml:space="preserve"> </v>
      </c>
    </row>
    <row r="168" spans="15:19">
      <c r="O168" s="35" t="str">
        <f t="shared" si="8"/>
        <v xml:space="preserve"> </v>
      </c>
      <c r="P168" s="76" t="str">
        <f t="shared" si="6"/>
        <v xml:space="preserve"> </v>
      </c>
    </row>
    <row r="169" spans="15:19">
      <c r="O169" s="35" t="str">
        <f t="shared" si="8"/>
        <v xml:space="preserve"> </v>
      </c>
      <c r="P169" s="76" t="str">
        <f t="shared" si="6"/>
        <v xml:space="preserve"> </v>
      </c>
    </row>
    <row r="170" spans="15:19">
      <c r="O170" s="35" t="str">
        <f t="shared" si="8"/>
        <v xml:space="preserve"> </v>
      </c>
      <c r="P170" s="76" t="str">
        <f t="shared" si="6"/>
        <v xml:space="preserve"> </v>
      </c>
    </row>
    <row r="171" spans="15:19">
      <c r="O171" s="35" t="str">
        <f t="shared" si="8"/>
        <v xml:space="preserve"> </v>
      </c>
      <c r="P171" s="76" t="str">
        <f t="shared" si="6"/>
        <v xml:space="preserve"> </v>
      </c>
    </row>
    <row r="172" spans="15:19">
      <c r="O172" s="35" t="str">
        <f t="shared" si="8"/>
        <v xml:space="preserve"> </v>
      </c>
      <c r="P172" s="76" t="str">
        <f t="shared" si="6"/>
        <v xml:space="preserve"> </v>
      </c>
    </row>
    <row r="173" spans="15:19">
      <c r="O173" s="35" t="str">
        <f t="shared" si="8"/>
        <v xml:space="preserve"> </v>
      </c>
      <c r="P173" s="76" t="str">
        <f t="shared" si="6"/>
        <v xml:space="preserve"> </v>
      </c>
    </row>
    <row r="174" spans="15:19">
      <c r="O174" s="35" t="str">
        <f t="shared" si="8"/>
        <v xml:space="preserve"> </v>
      </c>
      <c r="P174" s="76" t="str">
        <f t="shared" si="6"/>
        <v xml:space="preserve"> </v>
      </c>
    </row>
    <row r="175" spans="15:19">
      <c r="O175" s="35" t="str">
        <f t="shared" si="8"/>
        <v xml:space="preserve"> </v>
      </c>
      <c r="P175" s="76" t="str">
        <f t="shared" si="6"/>
        <v xml:space="preserve"> </v>
      </c>
    </row>
    <row r="176" spans="15:19">
      <c r="O176" s="35" t="str">
        <f t="shared" si="8"/>
        <v xml:space="preserve"> </v>
      </c>
      <c r="P176" s="76" t="str">
        <f t="shared" si="6"/>
        <v xml:space="preserve"> </v>
      </c>
    </row>
    <row r="177" spans="15:16">
      <c r="O177" s="35" t="str">
        <f t="shared" si="8"/>
        <v xml:space="preserve"> </v>
      </c>
      <c r="P177" s="76" t="str">
        <f t="shared" ref="P177:P188" si="9">IF(N177&gt;0,L177*O177/100," ")</f>
        <v xml:space="preserve"> </v>
      </c>
    </row>
    <row r="178" spans="15:16">
      <c r="O178" s="35" t="str">
        <f t="shared" si="8"/>
        <v xml:space="preserve"> </v>
      </c>
      <c r="P178" s="76" t="str">
        <f t="shared" si="9"/>
        <v xml:space="preserve"> </v>
      </c>
    </row>
    <row r="179" spans="15:16">
      <c r="O179" s="35" t="str">
        <f t="shared" si="8"/>
        <v xml:space="preserve"> </v>
      </c>
      <c r="P179" s="76" t="str">
        <f t="shared" si="9"/>
        <v xml:space="preserve"> </v>
      </c>
    </row>
    <row r="180" spans="15:16">
      <c r="O180" s="35" t="str">
        <f t="shared" si="8"/>
        <v xml:space="preserve"> </v>
      </c>
      <c r="P180" s="76" t="str">
        <f t="shared" si="9"/>
        <v xml:space="preserve"> </v>
      </c>
    </row>
    <row r="181" spans="15:16">
      <c r="O181" s="35" t="str">
        <f t="shared" ref="O181:O188" si="10">IF(N181&gt;0,LOOKUP(N181,R$3:R$7,S$3:S$7)," ")</f>
        <v xml:space="preserve"> </v>
      </c>
      <c r="P181" s="76" t="str">
        <f t="shared" si="9"/>
        <v xml:space="preserve"> </v>
      </c>
    </row>
    <row r="182" spans="15:16">
      <c r="O182" s="35" t="str">
        <f t="shared" si="10"/>
        <v xml:space="preserve"> </v>
      </c>
      <c r="P182" s="76" t="str">
        <f t="shared" si="9"/>
        <v xml:space="preserve"> </v>
      </c>
    </row>
    <row r="183" spans="15:16">
      <c r="O183" s="35" t="str">
        <f t="shared" si="10"/>
        <v xml:space="preserve"> </v>
      </c>
      <c r="P183" s="76" t="str">
        <f t="shared" si="9"/>
        <v xml:space="preserve"> </v>
      </c>
    </row>
    <row r="184" spans="15:16">
      <c r="O184" s="35" t="str">
        <f t="shared" si="10"/>
        <v xml:space="preserve"> </v>
      </c>
      <c r="P184" s="76" t="str">
        <f t="shared" si="9"/>
        <v xml:space="preserve"> </v>
      </c>
    </row>
    <row r="185" spans="15:16">
      <c r="O185" s="35" t="str">
        <f t="shared" si="10"/>
        <v xml:space="preserve"> </v>
      </c>
      <c r="P185" s="76" t="str">
        <f t="shared" si="9"/>
        <v xml:space="preserve"> </v>
      </c>
    </row>
    <row r="186" spans="15:16">
      <c r="O186" s="35" t="str">
        <f t="shared" si="10"/>
        <v xml:space="preserve"> </v>
      </c>
      <c r="P186" s="76" t="str">
        <f t="shared" si="9"/>
        <v xml:space="preserve"> </v>
      </c>
    </row>
    <row r="187" spans="15:16">
      <c r="O187" s="35" t="str">
        <f t="shared" si="10"/>
        <v xml:space="preserve"> </v>
      </c>
      <c r="P187" s="76" t="str">
        <f t="shared" si="9"/>
        <v xml:space="preserve"> </v>
      </c>
    </row>
    <row r="188" spans="15:16">
      <c r="O188" s="35" t="str">
        <f t="shared" si="10"/>
        <v xml:space="preserve"> </v>
      </c>
      <c r="P188" s="76" t="str">
        <f t="shared" si="9"/>
        <v xml:space="preserve"> </v>
      </c>
    </row>
  </sheetData>
  <mergeCells count="1">
    <mergeCell ref="K1:M1"/>
  </mergeCells>
  <phoneticPr fontId="0" type="noConversion"/>
  <printOptions horizontalCentered="1"/>
  <pageMargins left="0.11811023622047245" right="0.11811023622047245" top="0.35433070866141736" bottom="0.35433070866141736" header="0.11811023622047245" footer="0.11811023622047245"/>
  <pageSetup paperSize="9" scale="7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C7:C16"/>
  <sheetViews>
    <sheetView workbookViewId="0">
      <selection activeCell="F28" sqref="F28"/>
    </sheetView>
  </sheetViews>
  <sheetFormatPr defaultRowHeight="15"/>
  <cols>
    <col min="1" max="2" width="6.7109375" customWidth="1"/>
    <col min="3" max="3" width="66.7109375" customWidth="1"/>
  </cols>
  <sheetData>
    <row r="7" spans="3:3" ht="15.75" thickBot="1"/>
    <row r="8" spans="3:3" ht="21" thickBot="1">
      <c r="C8" s="279" t="s">
        <v>54</v>
      </c>
    </row>
    <row r="9" spans="3:3" ht="21.75" customHeight="1" thickBot="1">
      <c r="C9" s="280" t="s">
        <v>55</v>
      </c>
    </row>
    <row r="10" spans="3:3" ht="16.5">
      <c r="C10" s="282"/>
    </row>
    <row r="11" spans="3:3" ht="16.5">
      <c r="C11" s="282"/>
    </row>
    <row r="12" spans="3:3" ht="16.5">
      <c r="C12" s="282"/>
    </row>
    <row r="13" spans="3:3" ht="16.5">
      <c r="C13" s="282"/>
    </row>
    <row r="14" spans="3:3" ht="16.5">
      <c r="C14" s="282"/>
    </row>
    <row r="15" spans="3:3" ht="16.5">
      <c r="C15" s="282"/>
    </row>
    <row r="16" spans="3:3" ht="16.5">
      <c r="C16" s="282" t="s">
        <v>70</v>
      </c>
    </row>
  </sheetData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5"/>
  <sheetViews>
    <sheetView zoomScale="95" zoomScaleNormal="95" workbookViewId="0">
      <selection activeCell="G9" sqref="G9"/>
    </sheetView>
  </sheetViews>
  <sheetFormatPr defaultRowHeight="15"/>
  <cols>
    <col min="1" max="1" width="22.42578125" style="35" customWidth="1"/>
    <col min="2" max="2" width="26.42578125" style="2" customWidth="1"/>
    <col min="3" max="3" width="5.85546875" style="35" customWidth="1"/>
    <col min="4" max="4" width="12" style="2" bestFit="1" customWidth="1"/>
    <col min="5" max="5" width="11.5703125" style="2" bestFit="1" customWidth="1"/>
    <col min="6" max="6" width="5.42578125" style="35" bestFit="1" customWidth="1"/>
    <col min="7" max="7" width="11.85546875" style="38" bestFit="1" customWidth="1"/>
    <col min="8" max="8" width="9.140625" style="1"/>
    <col min="9" max="9" width="11.7109375" style="38" bestFit="1" customWidth="1"/>
    <col min="10" max="10" width="15.7109375" style="2" customWidth="1"/>
    <col min="11" max="11" width="11.140625" style="1" bestFit="1" customWidth="1"/>
    <col min="12" max="12" width="12.85546875" style="35" customWidth="1"/>
    <col min="13" max="13" width="4.7109375" style="35" customWidth="1"/>
    <col min="14" max="14" width="5.140625" style="35" hidden="1" customWidth="1"/>
    <col min="15" max="16" width="4" style="35" hidden="1" customWidth="1"/>
    <col min="17" max="17" width="7.7109375" style="1" hidden="1" customWidth="1"/>
    <col min="18" max="18" width="5.42578125" style="1" hidden="1" customWidth="1"/>
    <col min="19" max="16384" width="9.140625" style="1"/>
  </cols>
  <sheetData>
    <row r="1" spans="1:18" s="32" customFormat="1" ht="36.75" customHeight="1" thickBot="1">
      <c r="A1" s="397" t="s">
        <v>66</v>
      </c>
      <c r="B1" s="45" t="s">
        <v>4</v>
      </c>
      <c r="C1" s="33"/>
      <c r="D1" s="33"/>
      <c r="E1" s="33"/>
      <c r="F1" s="33"/>
      <c r="G1" s="34"/>
      <c r="H1" s="33"/>
      <c r="I1" s="34"/>
      <c r="J1" s="33"/>
      <c r="K1" s="423" t="s">
        <v>11</v>
      </c>
      <c r="L1" s="424"/>
      <c r="M1" s="425"/>
      <c r="N1" s="13"/>
      <c r="O1" s="33"/>
      <c r="P1" s="33"/>
      <c r="Q1" s="33"/>
      <c r="R1" s="33"/>
    </row>
    <row r="2" spans="1:18" s="32" customFormat="1" ht="60.75" thickBot="1">
      <c r="A2" s="45" t="s">
        <v>200</v>
      </c>
      <c r="B2" s="45"/>
      <c r="C2" s="45" t="s">
        <v>2</v>
      </c>
      <c r="D2" s="45" t="s">
        <v>0</v>
      </c>
      <c r="E2" s="45" t="s">
        <v>1</v>
      </c>
      <c r="F2" s="45" t="s">
        <v>19</v>
      </c>
      <c r="G2" s="91" t="s">
        <v>3</v>
      </c>
      <c r="H2" s="45" t="s">
        <v>7</v>
      </c>
      <c r="I2" s="91" t="s">
        <v>3</v>
      </c>
      <c r="J2" s="91" t="s">
        <v>6</v>
      </c>
      <c r="K2" s="352" t="s">
        <v>17</v>
      </c>
      <c r="L2" s="41" t="s">
        <v>16</v>
      </c>
      <c r="M2" s="353"/>
      <c r="N2" s="13"/>
      <c r="O2" s="35"/>
      <c r="P2" s="35"/>
      <c r="Q2" s="246" t="s">
        <v>38</v>
      </c>
      <c r="R2" s="247" t="s">
        <v>39</v>
      </c>
    </row>
    <row r="3" spans="1:18" s="65" customFormat="1" ht="45">
      <c r="A3" s="22">
        <v>1</v>
      </c>
      <c r="B3" s="84" t="s">
        <v>121</v>
      </c>
      <c r="C3" s="31">
        <v>100</v>
      </c>
      <c r="D3" s="64"/>
      <c r="E3" s="64"/>
      <c r="F3" s="24"/>
      <c r="G3" s="26"/>
      <c r="H3" s="63"/>
      <c r="I3" s="26"/>
      <c r="J3" s="64"/>
      <c r="K3" s="107">
        <f>G4*F4+G5*F5</f>
        <v>100</v>
      </c>
      <c r="L3" s="100"/>
      <c r="M3" s="101"/>
      <c r="N3" s="18"/>
      <c r="O3" s="35" t="str">
        <f>IF(N3&gt;0,LOOKUP(N3,Q$3:Q$5,R$3:R$5)," ")</f>
        <v xml:space="preserve"> </v>
      </c>
      <c r="P3" s="35" t="str">
        <f t="shared" ref="P3:P26" si="0">IF(N3&gt;0,L3*O3/100," ")</f>
        <v xml:space="preserve"> </v>
      </c>
      <c r="Q3" s="246">
        <v>100</v>
      </c>
      <c r="R3" s="247">
        <v>7</v>
      </c>
    </row>
    <row r="4" spans="1:18" s="65" customFormat="1">
      <c r="A4" s="28" t="s">
        <v>8</v>
      </c>
      <c r="B4" s="149" t="s">
        <v>33</v>
      </c>
      <c r="C4" s="6"/>
      <c r="D4" s="44">
        <v>100</v>
      </c>
      <c r="E4" s="196">
        <v>100</v>
      </c>
      <c r="F4" s="43">
        <v>100</v>
      </c>
      <c r="G4" s="50">
        <v>1</v>
      </c>
      <c r="H4" s="103"/>
      <c r="I4" s="50"/>
      <c r="J4" s="53"/>
      <c r="K4" s="224"/>
      <c r="L4" s="100"/>
      <c r="M4" s="101"/>
      <c r="N4" s="18"/>
      <c r="O4" s="35" t="str">
        <f>IF(N4&gt;0,LOOKUP(N4,Q$3:Q$5,R$3:R$5)," ")</f>
        <v xml:space="preserve"> </v>
      </c>
      <c r="P4" s="35" t="str">
        <f t="shared" si="0"/>
        <v xml:space="preserve"> </v>
      </c>
      <c r="Q4" s="365">
        <v>101</v>
      </c>
      <c r="R4" s="366">
        <v>14</v>
      </c>
    </row>
    <row r="5" spans="1:18" s="65" customFormat="1">
      <c r="A5" s="28" t="s">
        <v>34</v>
      </c>
      <c r="B5" s="149"/>
      <c r="C5" s="6"/>
      <c r="D5" s="53"/>
      <c r="E5" s="53"/>
      <c r="F5" s="43"/>
      <c r="G5" s="50"/>
      <c r="H5" s="103"/>
      <c r="I5" s="50"/>
      <c r="J5" s="53"/>
      <c r="K5" s="107"/>
      <c r="L5" s="100"/>
      <c r="M5" s="101"/>
      <c r="N5" s="18"/>
      <c r="O5" s="35" t="str">
        <f>IF(N5&gt;0,LOOKUP(N5,Q$3:Q$5,R$3:R$5)," ")</f>
        <v xml:space="preserve"> </v>
      </c>
      <c r="P5" s="35" t="str">
        <f t="shared" si="0"/>
        <v xml:space="preserve"> </v>
      </c>
      <c r="Q5" s="365">
        <v>102</v>
      </c>
      <c r="R5" s="366">
        <v>28</v>
      </c>
    </row>
    <row r="6" spans="1:18" s="65" customFormat="1" ht="45.75" thickBot="1">
      <c r="A6" s="27" t="s">
        <v>27</v>
      </c>
      <c r="B6" s="59" t="s">
        <v>122</v>
      </c>
      <c r="C6" s="8"/>
      <c r="D6" s="62">
        <v>42154</v>
      </c>
      <c r="E6" s="62">
        <v>42137</v>
      </c>
      <c r="F6" s="8">
        <v>100</v>
      </c>
      <c r="G6" s="9"/>
      <c r="H6" s="60"/>
      <c r="I6" s="157">
        <v>100</v>
      </c>
      <c r="J6" s="59"/>
      <c r="K6" s="81"/>
      <c r="L6" s="96"/>
      <c r="M6" s="82"/>
      <c r="N6" s="18"/>
      <c r="O6" s="35" t="str">
        <f>IF(N6&gt;0,LOOKUP(N6,Q$3:Q$5,R$3:R$5)," ")</f>
        <v xml:space="preserve"> </v>
      </c>
      <c r="P6" s="35" t="str">
        <f t="shared" si="0"/>
        <v xml:space="preserve"> </v>
      </c>
      <c r="Q6" s="1"/>
      <c r="R6" s="1"/>
    </row>
    <row r="7" spans="1:18" s="65" customFormat="1" ht="15" customHeight="1" thickBot="1">
      <c r="A7" s="306"/>
      <c r="B7" s="158"/>
      <c r="C7" s="168"/>
      <c r="D7" s="215"/>
      <c r="E7" s="215"/>
      <c r="F7" s="168"/>
      <c r="G7" s="169"/>
      <c r="H7" s="222"/>
      <c r="I7" s="170"/>
      <c r="J7" s="192"/>
      <c r="K7" s="172"/>
      <c r="L7" s="231">
        <f>K3</f>
        <v>100</v>
      </c>
      <c r="M7" s="171"/>
      <c r="N7" s="18">
        <f>C3</f>
        <v>100</v>
      </c>
      <c r="O7" s="35">
        <f>IF(N7&gt;0,LOOKUP(N7,Q$3:Q$5,R$3:R$5)," ")</f>
        <v>7</v>
      </c>
      <c r="P7" s="35">
        <f t="shared" si="0"/>
        <v>7</v>
      </c>
      <c r="Q7" s="1"/>
      <c r="R7" s="1"/>
    </row>
    <row r="8" spans="1:18" s="65" customFormat="1" ht="24.75" customHeight="1" thickBot="1">
      <c r="A8" s="16" t="s">
        <v>199</v>
      </c>
      <c r="B8" s="158"/>
      <c r="C8" s="168"/>
      <c r="D8" s="215"/>
      <c r="E8" s="215"/>
      <c r="F8" s="168"/>
      <c r="G8" s="169"/>
      <c r="H8" s="222"/>
      <c r="I8" s="359"/>
      <c r="J8" s="158"/>
      <c r="K8" s="253"/>
      <c r="L8" s="360"/>
      <c r="M8" s="171"/>
      <c r="N8" s="18"/>
      <c r="O8" s="35"/>
      <c r="P8" s="35"/>
      <c r="Q8" s="1"/>
      <c r="R8" s="1"/>
    </row>
    <row r="9" spans="1:18" s="65" customFormat="1" ht="45">
      <c r="A9" s="48">
        <v>2</v>
      </c>
      <c r="B9" s="39" t="s">
        <v>123</v>
      </c>
      <c r="C9" s="6">
        <v>100</v>
      </c>
      <c r="D9" s="59"/>
      <c r="E9" s="59"/>
      <c r="F9" s="8"/>
      <c r="G9" s="9"/>
      <c r="H9" s="60"/>
      <c r="I9" s="159"/>
      <c r="J9" s="59"/>
      <c r="K9" s="253">
        <f>G10*F10+G11*F11</f>
        <v>100</v>
      </c>
      <c r="L9" s="150"/>
      <c r="M9" s="171"/>
      <c r="N9" s="18"/>
      <c r="O9" s="35" t="str">
        <f>IF(N9&gt;0,LOOKUP(N9,Q$3:Q$5,R$3:R$5)," ")</f>
        <v xml:space="preserve"> </v>
      </c>
      <c r="P9" s="35" t="str">
        <f t="shared" si="0"/>
        <v xml:space="preserve"> </v>
      </c>
      <c r="Q9" s="1"/>
      <c r="R9" s="1"/>
    </row>
    <row r="10" spans="1:18" s="65" customFormat="1">
      <c r="A10" s="28" t="s">
        <v>8</v>
      </c>
      <c r="B10" s="149" t="s">
        <v>33</v>
      </c>
      <c r="C10" s="6"/>
      <c r="D10" s="44">
        <v>100</v>
      </c>
      <c r="E10" s="150">
        <v>100</v>
      </c>
      <c r="F10" s="8">
        <v>100</v>
      </c>
      <c r="G10" s="9">
        <v>1</v>
      </c>
      <c r="H10" s="60"/>
      <c r="I10" s="159"/>
      <c r="J10" s="59"/>
      <c r="K10" s="104"/>
      <c r="L10" s="100"/>
      <c r="M10" s="82"/>
      <c r="N10" s="18"/>
      <c r="O10" s="35" t="str">
        <f>IF(N10&gt;0,LOOKUP(N10,Q$3:Q$5,R$3:R$5)," ")</f>
        <v xml:space="preserve"> </v>
      </c>
      <c r="P10" s="35" t="str">
        <f t="shared" si="0"/>
        <v xml:space="preserve"> </v>
      </c>
      <c r="Q10" s="1"/>
      <c r="R10" s="1"/>
    </row>
    <row r="11" spans="1:18" s="65" customFormat="1">
      <c r="A11" s="28" t="s">
        <v>34</v>
      </c>
      <c r="B11" s="149"/>
      <c r="C11" s="6"/>
      <c r="D11" s="53"/>
      <c r="E11" s="59"/>
      <c r="F11" s="8"/>
      <c r="G11" s="9"/>
      <c r="H11" s="60"/>
      <c r="I11" s="159"/>
      <c r="J11" s="59"/>
      <c r="K11" s="83"/>
      <c r="L11" s="100"/>
      <c r="M11" s="82"/>
      <c r="N11" s="18"/>
      <c r="O11" s="35" t="str">
        <f>IF(N11&gt;0,LOOKUP(N11,Q$3:Q$5,R$3:R$5)," ")</f>
        <v xml:space="preserve"> </v>
      </c>
      <c r="P11" s="35" t="str">
        <f t="shared" si="0"/>
        <v xml:space="preserve"> </v>
      </c>
      <c r="Q11" s="1"/>
      <c r="R11" s="1"/>
    </row>
    <row r="12" spans="1:18" s="65" customFormat="1" ht="45.75" thickBot="1">
      <c r="A12" s="27" t="s">
        <v>27</v>
      </c>
      <c r="B12" s="300" t="s">
        <v>123</v>
      </c>
      <c r="C12" s="8"/>
      <c r="D12" s="62">
        <v>42369</v>
      </c>
      <c r="E12" s="62">
        <v>42359</v>
      </c>
      <c r="F12" s="8">
        <v>100</v>
      </c>
      <c r="G12" s="9"/>
      <c r="H12" s="60"/>
      <c r="I12" s="153">
        <v>100</v>
      </c>
      <c r="J12" s="59"/>
      <c r="K12" s="81"/>
      <c r="L12" s="86"/>
      <c r="M12" s="82"/>
      <c r="N12" s="18"/>
      <c r="O12" s="35" t="str">
        <f>IF(N12&gt;0,LOOKUP(N12,Q$3:Q$5,R$3:R$5)," ")</f>
        <v xml:space="preserve"> </v>
      </c>
      <c r="P12" s="35" t="str">
        <f t="shared" si="0"/>
        <v xml:space="preserve"> </v>
      </c>
      <c r="Q12" s="1"/>
      <c r="R12" s="1"/>
    </row>
    <row r="13" spans="1:18" s="65" customFormat="1" ht="13.5" customHeight="1" thickBot="1">
      <c r="A13" s="27"/>
      <c r="B13" s="59"/>
      <c r="C13" s="8"/>
      <c r="D13" s="134"/>
      <c r="E13" s="134"/>
      <c r="F13" s="8"/>
      <c r="G13" s="155"/>
      <c r="H13" s="60"/>
      <c r="I13" s="226"/>
      <c r="J13" s="225"/>
      <c r="K13" s="172"/>
      <c r="L13" s="231">
        <f>K9</f>
        <v>100</v>
      </c>
      <c r="M13" s="171"/>
      <c r="N13" s="18">
        <f>C9</f>
        <v>100</v>
      </c>
      <c r="O13" s="35">
        <f>IF(N13&gt;0,LOOKUP(N13,Q$3:Q$5,R$3:R$5)," ")</f>
        <v>7</v>
      </c>
      <c r="P13" s="35">
        <f t="shared" si="0"/>
        <v>7</v>
      </c>
      <c r="Q13" s="1"/>
      <c r="R13" s="1"/>
    </row>
    <row r="14" spans="1:18" ht="16.5" thickBot="1">
      <c r="E14" s="160"/>
      <c r="F14" s="230"/>
      <c r="I14" s="154"/>
      <c r="J14" s="93" t="s">
        <v>15</v>
      </c>
      <c r="K14" s="93"/>
      <c r="L14" s="102">
        <f>(P14/O14)*100</f>
        <v>100</v>
      </c>
      <c r="O14" s="35">
        <f>SUM(O7:O13)</f>
        <v>14</v>
      </c>
      <c r="P14" s="35">
        <f>SUM(P7:P13)</f>
        <v>14</v>
      </c>
    </row>
    <row r="15" spans="1:18">
      <c r="O15" s="35" t="str">
        <f t="shared" ref="O15:O46" si="1">IF(N15&gt;0,LOOKUP(N15,Q$3:Q$5,R$3:R$5)," ")</f>
        <v xml:space="preserve"> </v>
      </c>
      <c r="P15" s="35" t="str">
        <f t="shared" si="0"/>
        <v xml:space="preserve"> </v>
      </c>
    </row>
    <row r="16" spans="1:18">
      <c r="O16" s="35" t="str">
        <f t="shared" si="1"/>
        <v xml:space="preserve"> </v>
      </c>
      <c r="P16" s="35" t="str">
        <f t="shared" si="0"/>
        <v xml:space="preserve"> </v>
      </c>
    </row>
    <row r="17" spans="15:16">
      <c r="O17" s="35" t="str">
        <f t="shared" si="1"/>
        <v xml:space="preserve"> </v>
      </c>
      <c r="P17" s="35" t="str">
        <f t="shared" si="0"/>
        <v xml:space="preserve"> </v>
      </c>
    </row>
    <row r="18" spans="15:16">
      <c r="O18" s="35" t="str">
        <f t="shared" si="1"/>
        <v xml:space="preserve"> </v>
      </c>
      <c r="P18" s="35" t="str">
        <f t="shared" si="0"/>
        <v xml:space="preserve"> </v>
      </c>
    </row>
    <row r="19" spans="15:16">
      <c r="O19" s="35" t="str">
        <f t="shared" si="1"/>
        <v xml:space="preserve"> </v>
      </c>
      <c r="P19" s="35" t="str">
        <f t="shared" si="0"/>
        <v xml:space="preserve"> </v>
      </c>
    </row>
    <row r="20" spans="15:16">
      <c r="O20" s="35" t="str">
        <f t="shared" si="1"/>
        <v xml:space="preserve"> </v>
      </c>
      <c r="P20" s="35" t="str">
        <f t="shared" si="0"/>
        <v xml:space="preserve"> </v>
      </c>
    </row>
    <row r="21" spans="15:16">
      <c r="O21" s="35" t="str">
        <f t="shared" si="1"/>
        <v xml:space="preserve"> </v>
      </c>
      <c r="P21" s="35" t="str">
        <f t="shared" si="0"/>
        <v xml:space="preserve"> </v>
      </c>
    </row>
    <row r="22" spans="15:16">
      <c r="O22" s="35" t="str">
        <f t="shared" si="1"/>
        <v xml:space="preserve"> </v>
      </c>
      <c r="P22" s="35" t="str">
        <f t="shared" si="0"/>
        <v xml:space="preserve"> </v>
      </c>
    </row>
    <row r="23" spans="15:16">
      <c r="O23" s="35" t="str">
        <f t="shared" si="1"/>
        <v xml:space="preserve"> </v>
      </c>
      <c r="P23" s="35" t="str">
        <f t="shared" si="0"/>
        <v xml:space="preserve"> </v>
      </c>
    </row>
    <row r="24" spans="15:16">
      <c r="O24" s="35" t="str">
        <f t="shared" si="1"/>
        <v xml:space="preserve"> </v>
      </c>
      <c r="P24" s="35" t="str">
        <f t="shared" si="0"/>
        <v xml:space="preserve"> </v>
      </c>
    </row>
    <row r="25" spans="15:16">
      <c r="O25" s="35" t="str">
        <f t="shared" si="1"/>
        <v xml:space="preserve"> </v>
      </c>
      <c r="P25" s="35" t="str">
        <f t="shared" si="0"/>
        <v xml:space="preserve"> </v>
      </c>
    </row>
    <row r="26" spans="15:16">
      <c r="O26" s="35" t="str">
        <f t="shared" si="1"/>
        <v xml:space="preserve"> </v>
      </c>
      <c r="P26" s="35" t="str">
        <f t="shared" si="0"/>
        <v xml:space="preserve"> </v>
      </c>
    </row>
    <row r="27" spans="15:16">
      <c r="O27" s="35" t="str">
        <f t="shared" si="1"/>
        <v xml:space="preserve"> </v>
      </c>
      <c r="P27" s="35" t="str">
        <f t="shared" ref="P27:P90" si="2">IF(N27&gt;0,L27*O27/100," ")</f>
        <v xml:space="preserve"> </v>
      </c>
    </row>
    <row r="28" spans="15:16">
      <c r="O28" s="35" t="str">
        <f t="shared" si="1"/>
        <v xml:space="preserve"> </v>
      </c>
      <c r="P28" s="35" t="str">
        <f t="shared" si="2"/>
        <v xml:space="preserve"> </v>
      </c>
    </row>
    <row r="29" spans="15:16">
      <c r="O29" s="35" t="str">
        <f t="shared" si="1"/>
        <v xml:space="preserve"> </v>
      </c>
      <c r="P29" s="35" t="str">
        <f t="shared" si="2"/>
        <v xml:space="preserve"> </v>
      </c>
    </row>
    <row r="30" spans="15:16">
      <c r="O30" s="35" t="str">
        <f t="shared" si="1"/>
        <v xml:space="preserve"> </v>
      </c>
      <c r="P30" s="35" t="str">
        <f t="shared" si="2"/>
        <v xml:space="preserve"> </v>
      </c>
    </row>
    <row r="31" spans="15:16">
      <c r="O31" s="35" t="str">
        <f t="shared" si="1"/>
        <v xml:space="preserve"> </v>
      </c>
      <c r="P31" s="35" t="str">
        <f t="shared" si="2"/>
        <v xml:space="preserve"> </v>
      </c>
    </row>
    <row r="32" spans="15:16">
      <c r="O32" s="35" t="str">
        <f t="shared" si="1"/>
        <v xml:space="preserve"> </v>
      </c>
      <c r="P32" s="35" t="str">
        <f t="shared" si="2"/>
        <v xml:space="preserve"> </v>
      </c>
    </row>
    <row r="33" spans="15:16">
      <c r="O33" s="35" t="str">
        <f t="shared" si="1"/>
        <v xml:space="preserve"> </v>
      </c>
      <c r="P33" s="35" t="str">
        <f t="shared" si="2"/>
        <v xml:space="preserve"> </v>
      </c>
    </row>
    <row r="34" spans="15:16">
      <c r="O34" s="35" t="str">
        <f t="shared" si="1"/>
        <v xml:space="preserve"> </v>
      </c>
      <c r="P34" s="35" t="str">
        <f t="shared" si="2"/>
        <v xml:space="preserve"> </v>
      </c>
    </row>
    <row r="35" spans="15:16">
      <c r="O35" s="35" t="str">
        <f t="shared" si="1"/>
        <v xml:space="preserve"> </v>
      </c>
      <c r="P35" s="35" t="str">
        <f t="shared" si="2"/>
        <v xml:space="preserve"> </v>
      </c>
    </row>
    <row r="36" spans="15:16">
      <c r="O36" s="35" t="str">
        <f t="shared" si="1"/>
        <v xml:space="preserve"> </v>
      </c>
      <c r="P36" s="35" t="str">
        <f t="shared" si="2"/>
        <v xml:space="preserve"> </v>
      </c>
    </row>
    <row r="37" spans="15:16">
      <c r="O37" s="35" t="str">
        <f t="shared" si="1"/>
        <v xml:space="preserve"> </v>
      </c>
      <c r="P37" s="35" t="str">
        <f t="shared" si="2"/>
        <v xml:space="preserve"> </v>
      </c>
    </row>
    <row r="38" spans="15:16">
      <c r="O38" s="35" t="str">
        <f t="shared" si="1"/>
        <v xml:space="preserve"> </v>
      </c>
      <c r="P38" s="35" t="str">
        <f t="shared" si="2"/>
        <v xml:space="preserve"> </v>
      </c>
    </row>
    <row r="39" spans="15:16">
      <c r="O39" s="35" t="str">
        <f t="shared" si="1"/>
        <v xml:space="preserve"> </v>
      </c>
      <c r="P39" s="35" t="str">
        <f t="shared" si="2"/>
        <v xml:space="preserve"> </v>
      </c>
    </row>
    <row r="40" spans="15:16">
      <c r="O40" s="35" t="str">
        <f t="shared" si="1"/>
        <v xml:space="preserve"> </v>
      </c>
      <c r="P40" s="35" t="str">
        <f t="shared" si="2"/>
        <v xml:space="preserve"> </v>
      </c>
    </row>
    <row r="41" spans="15:16">
      <c r="O41" s="35" t="str">
        <f t="shared" si="1"/>
        <v xml:space="preserve"> </v>
      </c>
      <c r="P41" s="35" t="str">
        <f t="shared" si="2"/>
        <v xml:space="preserve"> </v>
      </c>
    </row>
    <row r="42" spans="15:16">
      <c r="O42" s="35" t="str">
        <f t="shared" si="1"/>
        <v xml:space="preserve"> </v>
      </c>
      <c r="P42" s="35" t="str">
        <f t="shared" si="2"/>
        <v xml:space="preserve"> </v>
      </c>
    </row>
    <row r="43" spans="15:16">
      <c r="O43" s="35" t="str">
        <f t="shared" si="1"/>
        <v xml:space="preserve"> </v>
      </c>
      <c r="P43" s="35" t="str">
        <f t="shared" si="2"/>
        <v xml:space="preserve"> </v>
      </c>
    </row>
    <row r="44" spans="15:16">
      <c r="O44" s="35" t="str">
        <f t="shared" si="1"/>
        <v xml:space="preserve"> </v>
      </c>
      <c r="P44" s="35" t="str">
        <f t="shared" si="2"/>
        <v xml:space="preserve"> </v>
      </c>
    </row>
    <row r="45" spans="15:16">
      <c r="O45" s="35" t="str">
        <f t="shared" si="1"/>
        <v xml:space="preserve"> </v>
      </c>
      <c r="P45" s="35" t="str">
        <f t="shared" si="2"/>
        <v xml:space="preserve"> </v>
      </c>
    </row>
    <row r="46" spans="15:16">
      <c r="O46" s="35" t="str">
        <f t="shared" si="1"/>
        <v xml:space="preserve"> </v>
      </c>
      <c r="P46" s="35" t="str">
        <f t="shared" si="2"/>
        <v xml:space="preserve"> </v>
      </c>
    </row>
    <row r="47" spans="15:16">
      <c r="O47" s="35" t="str">
        <f t="shared" ref="O47:O78" si="3">IF(N47&gt;0,LOOKUP(N47,Q$3:Q$5,R$3:R$5)," ")</f>
        <v xml:space="preserve"> </v>
      </c>
      <c r="P47" s="35" t="str">
        <f t="shared" si="2"/>
        <v xml:space="preserve"> </v>
      </c>
    </row>
    <row r="48" spans="15:16">
      <c r="O48" s="35" t="str">
        <f t="shared" si="3"/>
        <v xml:space="preserve"> </v>
      </c>
      <c r="P48" s="35" t="str">
        <f t="shared" si="2"/>
        <v xml:space="preserve"> </v>
      </c>
    </row>
    <row r="49" spans="15:16">
      <c r="O49" s="35" t="str">
        <f t="shared" si="3"/>
        <v xml:space="preserve"> </v>
      </c>
      <c r="P49" s="35" t="str">
        <f t="shared" si="2"/>
        <v xml:space="preserve"> </v>
      </c>
    </row>
    <row r="50" spans="15:16">
      <c r="O50" s="35" t="str">
        <f t="shared" si="3"/>
        <v xml:space="preserve"> </v>
      </c>
      <c r="P50" s="35" t="str">
        <f t="shared" si="2"/>
        <v xml:space="preserve"> </v>
      </c>
    </row>
    <row r="51" spans="15:16">
      <c r="O51" s="35" t="str">
        <f t="shared" si="3"/>
        <v xml:space="preserve"> </v>
      </c>
      <c r="P51" s="35" t="str">
        <f t="shared" si="2"/>
        <v xml:space="preserve"> </v>
      </c>
    </row>
    <row r="52" spans="15:16">
      <c r="O52" s="35" t="str">
        <f t="shared" si="3"/>
        <v xml:space="preserve"> </v>
      </c>
      <c r="P52" s="35" t="str">
        <f t="shared" si="2"/>
        <v xml:space="preserve"> </v>
      </c>
    </row>
    <row r="53" spans="15:16">
      <c r="O53" s="35" t="str">
        <f t="shared" si="3"/>
        <v xml:space="preserve"> </v>
      </c>
      <c r="P53" s="35" t="str">
        <f t="shared" si="2"/>
        <v xml:space="preserve"> </v>
      </c>
    </row>
    <row r="54" spans="15:16">
      <c r="O54" s="35" t="str">
        <f t="shared" si="3"/>
        <v xml:space="preserve"> </v>
      </c>
      <c r="P54" s="35" t="str">
        <f t="shared" si="2"/>
        <v xml:space="preserve"> </v>
      </c>
    </row>
    <row r="55" spans="15:16">
      <c r="O55" s="35" t="str">
        <f t="shared" si="3"/>
        <v xml:space="preserve"> </v>
      </c>
      <c r="P55" s="35" t="str">
        <f t="shared" si="2"/>
        <v xml:space="preserve"> </v>
      </c>
    </row>
    <row r="56" spans="15:16">
      <c r="O56" s="35" t="str">
        <f t="shared" si="3"/>
        <v xml:space="preserve"> </v>
      </c>
      <c r="P56" s="35" t="str">
        <f t="shared" si="2"/>
        <v xml:space="preserve"> </v>
      </c>
    </row>
    <row r="57" spans="15:16">
      <c r="O57" s="35" t="str">
        <f t="shared" si="3"/>
        <v xml:space="preserve"> </v>
      </c>
      <c r="P57" s="35" t="str">
        <f t="shared" si="2"/>
        <v xml:space="preserve"> </v>
      </c>
    </row>
    <row r="58" spans="15:16">
      <c r="O58" s="35" t="str">
        <f t="shared" si="3"/>
        <v xml:space="preserve"> </v>
      </c>
      <c r="P58" s="35" t="str">
        <f t="shared" si="2"/>
        <v xml:space="preserve"> </v>
      </c>
    </row>
    <row r="59" spans="15:16">
      <c r="O59" s="35" t="str">
        <f t="shared" si="3"/>
        <v xml:space="preserve"> </v>
      </c>
      <c r="P59" s="35" t="str">
        <f t="shared" si="2"/>
        <v xml:space="preserve"> </v>
      </c>
    </row>
    <row r="60" spans="15:16">
      <c r="O60" s="35" t="str">
        <f t="shared" si="3"/>
        <v xml:space="preserve"> </v>
      </c>
      <c r="P60" s="35" t="str">
        <f t="shared" si="2"/>
        <v xml:space="preserve"> </v>
      </c>
    </row>
    <row r="61" spans="15:16">
      <c r="O61" s="35" t="str">
        <f t="shared" si="3"/>
        <v xml:space="preserve"> </v>
      </c>
      <c r="P61" s="35" t="str">
        <f t="shared" si="2"/>
        <v xml:space="preserve"> </v>
      </c>
    </row>
    <row r="62" spans="15:16">
      <c r="O62" s="35" t="str">
        <f t="shared" si="3"/>
        <v xml:space="preserve"> </v>
      </c>
      <c r="P62" s="35" t="str">
        <f t="shared" si="2"/>
        <v xml:space="preserve"> </v>
      </c>
    </row>
    <row r="63" spans="15:16">
      <c r="O63" s="35" t="str">
        <f t="shared" si="3"/>
        <v xml:space="preserve"> </v>
      </c>
      <c r="P63" s="35" t="str">
        <f t="shared" si="2"/>
        <v xml:space="preserve"> </v>
      </c>
    </row>
    <row r="64" spans="15:16">
      <c r="O64" s="35" t="str">
        <f t="shared" si="3"/>
        <v xml:space="preserve"> </v>
      </c>
      <c r="P64" s="35" t="str">
        <f t="shared" si="2"/>
        <v xml:space="preserve"> </v>
      </c>
    </row>
    <row r="65" spans="15:16">
      <c r="O65" s="35" t="str">
        <f t="shared" si="3"/>
        <v xml:space="preserve"> </v>
      </c>
      <c r="P65" s="35" t="str">
        <f t="shared" si="2"/>
        <v xml:space="preserve"> </v>
      </c>
    </row>
    <row r="66" spans="15:16">
      <c r="O66" s="35" t="str">
        <f t="shared" si="3"/>
        <v xml:space="preserve"> </v>
      </c>
      <c r="P66" s="35" t="str">
        <f t="shared" si="2"/>
        <v xml:space="preserve"> </v>
      </c>
    </row>
    <row r="67" spans="15:16">
      <c r="O67" s="35" t="str">
        <f t="shared" si="3"/>
        <v xml:space="preserve"> </v>
      </c>
      <c r="P67" s="35" t="str">
        <f t="shared" si="2"/>
        <v xml:space="preserve"> </v>
      </c>
    </row>
    <row r="68" spans="15:16">
      <c r="O68" s="35" t="str">
        <f t="shared" si="3"/>
        <v xml:space="preserve"> </v>
      </c>
      <c r="P68" s="35" t="str">
        <f t="shared" si="2"/>
        <v xml:space="preserve"> </v>
      </c>
    </row>
    <row r="69" spans="15:16">
      <c r="O69" s="35" t="str">
        <f t="shared" si="3"/>
        <v xml:space="preserve"> </v>
      </c>
      <c r="P69" s="35" t="str">
        <f t="shared" si="2"/>
        <v xml:space="preserve"> </v>
      </c>
    </row>
    <row r="70" spans="15:16">
      <c r="O70" s="35" t="str">
        <f t="shared" si="3"/>
        <v xml:space="preserve"> </v>
      </c>
      <c r="P70" s="35" t="str">
        <f t="shared" si="2"/>
        <v xml:space="preserve"> </v>
      </c>
    </row>
    <row r="71" spans="15:16">
      <c r="O71" s="35" t="str">
        <f t="shared" si="3"/>
        <v xml:space="preserve"> </v>
      </c>
      <c r="P71" s="35" t="str">
        <f t="shared" si="2"/>
        <v xml:space="preserve"> </v>
      </c>
    </row>
    <row r="72" spans="15:16">
      <c r="O72" s="35" t="str">
        <f t="shared" si="3"/>
        <v xml:space="preserve"> </v>
      </c>
      <c r="P72" s="35" t="str">
        <f t="shared" si="2"/>
        <v xml:space="preserve"> </v>
      </c>
    </row>
    <row r="73" spans="15:16">
      <c r="O73" s="35" t="str">
        <f t="shared" si="3"/>
        <v xml:space="preserve"> </v>
      </c>
      <c r="P73" s="35" t="str">
        <f t="shared" si="2"/>
        <v xml:space="preserve"> </v>
      </c>
    </row>
    <row r="74" spans="15:16">
      <c r="O74" s="35" t="str">
        <f t="shared" si="3"/>
        <v xml:space="preserve"> </v>
      </c>
      <c r="P74" s="35" t="str">
        <f t="shared" si="2"/>
        <v xml:space="preserve"> </v>
      </c>
    </row>
    <row r="75" spans="15:16">
      <c r="O75" s="35" t="str">
        <f t="shared" si="3"/>
        <v xml:space="preserve"> </v>
      </c>
      <c r="P75" s="35" t="str">
        <f t="shared" si="2"/>
        <v xml:space="preserve"> </v>
      </c>
    </row>
    <row r="76" spans="15:16">
      <c r="O76" s="35" t="str">
        <f t="shared" si="3"/>
        <v xml:space="preserve"> </v>
      </c>
      <c r="P76" s="35" t="str">
        <f t="shared" si="2"/>
        <v xml:space="preserve"> </v>
      </c>
    </row>
    <row r="77" spans="15:16">
      <c r="O77" s="35" t="str">
        <f t="shared" si="3"/>
        <v xml:space="preserve"> </v>
      </c>
      <c r="P77" s="35" t="str">
        <f t="shared" si="2"/>
        <v xml:space="preserve"> </v>
      </c>
    </row>
    <row r="78" spans="15:16">
      <c r="O78" s="35" t="str">
        <f t="shared" si="3"/>
        <v xml:space="preserve"> </v>
      </c>
      <c r="P78" s="35" t="str">
        <f t="shared" si="2"/>
        <v xml:space="preserve"> </v>
      </c>
    </row>
    <row r="79" spans="15:16">
      <c r="O79" s="35" t="str">
        <f t="shared" ref="O79:O110" si="4">IF(N79&gt;0,LOOKUP(N79,Q$3:Q$5,R$3:R$5)," ")</f>
        <v xml:space="preserve"> </v>
      </c>
      <c r="P79" s="35" t="str">
        <f t="shared" si="2"/>
        <v xml:space="preserve"> </v>
      </c>
    </row>
    <row r="80" spans="15:16">
      <c r="O80" s="35" t="str">
        <f t="shared" si="4"/>
        <v xml:space="preserve"> </v>
      </c>
      <c r="P80" s="35" t="str">
        <f t="shared" si="2"/>
        <v xml:space="preserve"> </v>
      </c>
    </row>
    <row r="81" spans="15:16">
      <c r="O81" s="35" t="str">
        <f t="shared" si="4"/>
        <v xml:space="preserve"> </v>
      </c>
      <c r="P81" s="35" t="str">
        <f t="shared" si="2"/>
        <v xml:space="preserve"> </v>
      </c>
    </row>
    <row r="82" spans="15:16">
      <c r="O82" s="35" t="str">
        <f t="shared" si="4"/>
        <v xml:space="preserve"> </v>
      </c>
      <c r="P82" s="35" t="str">
        <f t="shared" si="2"/>
        <v xml:space="preserve"> </v>
      </c>
    </row>
    <row r="83" spans="15:16">
      <c r="O83" s="35" t="str">
        <f t="shared" si="4"/>
        <v xml:space="preserve"> </v>
      </c>
      <c r="P83" s="35" t="str">
        <f t="shared" si="2"/>
        <v xml:space="preserve"> </v>
      </c>
    </row>
    <row r="84" spans="15:16">
      <c r="O84" s="35" t="str">
        <f t="shared" si="4"/>
        <v xml:space="preserve"> </v>
      </c>
      <c r="P84" s="35" t="str">
        <f t="shared" si="2"/>
        <v xml:space="preserve"> </v>
      </c>
    </row>
    <row r="85" spans="15:16">
      <c r="O85" s="35" t="str">
        <f t="shared" si="4"/>
        <v xml:space="preserve"> </v>
      </c>
      <c r="P85" s="35" t="str">
        <f t="shared" si="2"/>
        <v xml:space="preserve"> </v>
      </c>
    </row>
    <row r="86" spans="15:16">
      <c r="O86" s="35" t="str">
        <f t="shared" si="4"/>
        <v xml:space="preserve"> </v>
      </c>
      <c r="P86" s="35" t="str">
        <f t="shared" si="2"/>
        <v xml:space="preserve"> </v>
      </c>
    </row>
    <row r="87" spans="15:16">
      <c r="O87" s="35" t="str">
        <f t="shared" si="4"/>
        <v xml:space="preserve"> </v>
      </c>
      <c r="P87" s="35" t="str">
        <f t="shared" si="2"/>
        <v xml:space="preserve"> </v>
      </c>
    </row>
    <row r="88" spans="15:16">
      <c r="O88" s="35" t="str">
        <f t="shared" si="4"/>
        <v xml:space="preserve"> </v>
      </c>
      <c r="P88" s="35" t="str">
        <f t="shared" si="2"/>
        <v xml:space="preserve"> </v>
      </c>
    </row>
    <row r="89" spans="15:16">
      <c r="O89" s="35" t="str">
        <f t="shared" si="4"/>
        <v xml:space="preserve"> </v>
      </c>
      <c r="P89" s="35" t="str">
        <f t="shared" si="2"/>
        <v xml:space="preserve"> </v>
      </c>
    </row>
    <row r="90" spans="15:16">
      <c r="O90" s="35" t="str">
        <f t="shared" si="4"/>
        <v xml:space="preserve"> </v>
      </c>
      <c r="P90" s="35" t="str">
        <f t="shared" si="2"/>
        <v xml:space="preserve"> </v>
      </c>
    </row>
    <row r="91" spans="15:16">
      <c r="O91" s="35" t="str">
        <f t="shared" si="4"/>
        <v xml:space="preserve"> </v>
      </c>
      <c r="P91" s="35" t="str">
        <f t="shared" ref="P91:P154" si="5">IF(N91&gt;0,L91*O91/100," ")</f>
        <v xml:space="preserve"> </v>
      </c>
    </row>
    <row r="92" spans="15:16">
      <c r="O92" s="35" t="str">
        <f t="shared" si="4"/>
        <v xml:space="preserve"> </v>
      </c>
      <c r="P92" s="35" t="str">
        <f t="shared" si="5"/>
        <v xml:space="preserve"> </v>
      </c>
    </row>
    <row r="93" spans="15:16">
      <c r="O93" s="35" t="str">
        <f t="shared" si="4"/>
        <v xml:space="preserve"> </v>
      </c>
      <c r="P93" s="35" t="str">
        <f t="shared" si="5"/>
        <v xml:space="preserve"> </v>
      </c>
    </row>
    <row r="94" spans="15:16">
      <c r="O94" s="35" t="str">
        <f t="shared" si="4"/>
        <v xml:space="preserve"> </v>
      </c>
      <c r="P94" s="35" t="str">
        <f t="shared" si="5"/>
        <v xml:space="preserve"> </v>
      </c>
    </row>
    <row r="95" spans="15:16">
      <c r="O95" s="35" t="str">
        <f t="shared" si="4"/>
        <v xml:space="preserve"> </v>
      </c>
      <c r="P95" s="35" t="str">
        <f t="shared" si="5"/>
        <v xml:space="preserve"> </v>
      </c>
    </row>
    <row r="96" spans="15:16">
      <c r="O96" s="35" t="str">
        <f t="shared" si="4"/>
        <v xml:space="preserve"> </v>
      </c>
      <c r="P96" s="35" t="str">
        <f t="shared" si="5"/>
        <v xml:space="preserve"> </v>
      </c>
    </row>
    <row r="97" spans="15:16">
      <c r="O97" s="35" t="str">
        <f t="shared" si="4"/>
        <v xml:space="preserve"> </v>
      </c>
      <c r="P97" s="35" t="str">
        <f t="shared" si="5"/>
        <v xml:space="preserve"> </v>
      </c>
    </row>
    <row r="98" spans="15:16">
      <c r="O98" s="35" t="str">
        <f t="shared" si="4"/>
        <v xml:space="preserve"> </v>
      </c>
      <c r="P98" s="35" t="str">
        <f t="shared" si="5"/>
        <v xml:space="preserve"> </v>
      </c>
    </row>
    <row r="99" spans="15:16">
      <c r="O99" s="35" t="str">
        <f t="shared" si="4"/>
        <v xml:space="preserve"> </v>
      </c>
      <c r="P99" s="35" t="str">
        <f t="shared" si="5"/>
        <v xml:space="preserve"> </v>
      </c>
    </row>
    <row r="100" spans="15:16">
      <c r="O100" s="35" t="str">
        <f t="shared" si="4"/>
        <v xml:space="preserve"> </v>
      </c>
      <c r="P100" s="35" t="str">
        <f t="shared" si="5"/>
        <v xml:space="preserve"> </v>
      </c>
    </row>
    <row r="101" spans="15:16">
      <c r="O101" s="35" t="str">
        <f t="shared" si="4"/>
        <v xml:space="preserve"> </v>
      </c>
      <c r="P101" s="35" t="str">
        <f t="shared" si="5"/>
        <v xml:space="preserve"> </v>
      </c>
    </row>
    <row r="102" spans="15:16">
      <c r="O102" s="35" t="str">
        <f t="shared" si="4"/>
        <v xml:space="preserve"> </v>
      </c>
      <c r="P102" s="35" t="str">
        <f t="shared" si="5"/>
        <v xml:space="preserve"> </v>
      </c>
    </row>
    <row r="103" spans="15:16">
      <c r="O103" s="35" t="str">
        <f t="shared" si="4"/>
        <v xml:space="preserve"> </v>
      </c>
      <c r="P103" s="35" t="str">
        <f t="shared" si="5"/>
        <v xml:space="preserve"> </v>
      </c>
    </row>
    <row r="104" spans="15:16">
      <c r="O104" s="35" t="str">
        <f t="shared" si="4"/>
        <v xml:space="preserve"> </v>
      </c>
      <c r="P104" s="35" t="str">
        <f t="shared" si="5"/>
        <v xml:space="preserve"> </v>
      </c>
    </row>
    <row r="105" spans="15:16">
      <c r="O105" s="35" t="str">
        <f t="shared" si="4"/>
        <v xml:space="preserve"> </v>
      </c>
      <c r="P105" s="35" t="str">
        <f t="shared" si="5"/>
        <v xml:space="preserve"> </v>
      </c>
    </row>
    <row r="106" spans="15:16">
      <c r="O106" s="35" t="str">
        <f t="shared" si="4"/>
        <v xml:space="preserve"> </v>
      </c>
      <c r="P106" s="35" t="str">
        <f t="shared" si="5"/>
        <v xml:space="preserve"> </v>
      </c>
    </row>
    <row r="107" spans="15:16">
      <c r="O107" s="35" t="str">
        <f t="shared" si="4"/>
        <v xml:space="preserve"> </v>
      </c>
      <c r="P107" s="35" t="str">
        <f t="shared" si="5"/>
        <v xml:space="preserve"> </v>
      </c>
    </row>
    <row r="108" spans="15:16">
      <c r="O108" s="35" t="str">
        <f t="shared" si="4"/>
        <v xml:space="preserve"> </v>
      </c>
      <c r="P108" s="35" t="str">
        <f t="shared" si="5"/>
        <v xml:space="preserve"> </v>
      </c>
    </row>
    <row r="109" spans="15:16">
      <c r="O109" s="35" t="str">
        <f t="shared" si="4"/>
        <v xml:space="preserve"> </v>
      </c>
      <c r="P109" s="35" t="str">
        <f t="shared" si="5"/>
        <v xml:space="preserve"> </v>
      </c>
    </row>
    <row r="110" spans="15:16">
      <c r="O110" s="35" t="str">
        <f t="shared" si="4"/>
        <v xml:space="preserve"> </v>
      </c>
      <c r="P110" s="35" t="str">
        <f t="shared" si="5"/>
        <v xml:space="preserve"> </v>
      </c>
    </row>
    <row r="111" spans="15:16">
      <c r="O111" s="35" t="str">
        <f t="shared" ref="O111:O142" si="6">IF(N111&gt;0,LOOKUP(N111,Q$3:Q$5,R$3:R$5)," ")</f>
        <v xml:space="preserve"> </v>
      </c>
      <c r="P111" s="35" t="str">
        <f t="shared" si="5"/>
        <v xml:space="preserve"> </v>
      </c>
    </row>
    <row r="112" spans="15:16">
      <c r="O112" s="35" t="str">
        <f t="shared" si="6"/>
        <v xml:space="preserve"> </v>
      </c>
      <c r="P112" s="35" t="str">
        <f t="shared" si="5"/>
        <v xml:space="preserve"> </v>
      </c>
    </row>
    <row r="113" spans="15:16">
      <c r="O113" s="35" t="str">
        <f t="shared" si="6"/>
        <v xml:space="preserve"> </v>
      </c>
      <c r="P113" s="35" t="str">
        <f t="shared" si="5"/>
        <v xml:space="preserve"> </v>
      </c>
    </row>
    <row r="114" spans="15:16">
      <c r="O114" s="35" t="str">
        <f t="shared" si="6"/>
        <v xml:space="preserve"> </v>
      </c>
      <c r="P114" s="35" t="str">
        <f t="shared" si="5"/>
        <v xml:space="preserve"> </v>
      </c>
    </row>
    <row r="115" spans="15:16">
      <c r="O115" s="35" t="str">
        <f t="shared" si="6"/>
        <v xml:space="preserve"> </v>
      </c>
      <c r="P115" s="35" t="str">
        <f t="shared" si="5"/>
        <v xml:space="preserve"> </v>
      </c>
    </row>
    <row r="116" spans="15:16">
      <c r="O116" s="35" t="str">
        <f t="shared" si="6"/>
        <v xml:space="preserve"> </v>
      </c>
      <c r="P116" s="35" t="str">
        <f t="shared" si="5"/>
        <v xml:space="preserve"> </v>
      </c>
    </row>
    <row r="117" spans="15:16">
      <c r="O117" s="35" t="str">
        <f t="shared" si="6"/>
        <v xml:space="preserve"> </v>
      </c>
      <c r="P117" s="35" t="str">
        <f t="shared" si="5"/>
        <v xml:space="preserve"> </v>
      </c>
    </row>
    <row r="118" spans="15:16">
      <c r="O118" s="35" t="str">
        <f t="shared" si="6"/>
        <v xml:space="preserve"> </v>
      </c>
      <c r="P118" s="35" t="str">
        <f t="shared" si="5"/>
        <v xml:space="preserve"> </v>
      </c>
    </row>
    <row r="119" spans="15:16">
      <c r="O119" s="35" t="str">
        <f t="shared" si="6"/>
        <v xml:space="preserve"> </v>
      </c>
      <c r="P119" s="35" t="str">
        <f t="shared" si="5"/>
        <v xml:space="preserve"> </v>
      </c>
    </row>
    <row r="120" spans="15:16">
      <c r="O120" s="35" t="str">
        <f t="shared" si="6"/>
        <v xml:space="preserve"> </v>
      </c>
      <c r="P120" s="35" t="str">
        <f t="shared" si="5"/>
        <v xml:space="preserve"> </v>
      </c>
    </row>
    <row r="121" spans="15:16">
      <c r="O121" s="35" t="str">
        <f t="shared" si="6"/>
        <v xml:space="preserve"> </v>
      </c>
      <c r="P121" s="35" t="str">
        <f t="shared" si="5"/>
        <v xml:space="preserve"> </v>
      </c>
    </row>
    <row r="122" spans="15:16">
      <c r="O122" s="35" t="str">
        <f t="shared" si="6"/>
        <v xml:space="preserve"> </v>
      </c>
      <c r="P122" s="35" t="str">
        <f t="shared" si="5"/>
        <v xml:space="preserve"> </v>
      </c>
    </row>
    <row r="123" spans="15:16">
      <c r="O123" s="35" t="str">
        <f t="shared" si="6"/>
        <v xml:space="preserve"> </v>
      </c>
      <c r="P123" s="35" t="str">
        <f t="shared" si="5"/>
        <v xml:space="preserve"> </v>
      </c>
    </row>
    <row r="124" spans="15:16">
      <c r="O124" s="35" t="str">
        <f t="shared" si="6"/>
        <v xml:space="preserve"> </v>
      </c>
      <c r="P124" s="35" t="str">
        <f t="shared" si="5"/>
        <v xml:space="preserve"> </v>
      </c>
    </row>
    <row r="125" spans="15:16">
      <c r="O125" s="35" t="str">
        <f t="shared" si="6"/>
        <v xml:space="preserve"> </v>
      </c>
      <c r="P125" s="35" t="str">
        <f t="shared" si="5"/>
        <v xml:space="preserve"> </v>
      </c>
    </row>
    <row r="126" spans="15:16">
      <c r="O126" s="35" t="str">
        <f t="shared" si="6"/>
        <v xml:space="preserve"> </v>
      </c>
      <c r="P126" s="35" t="str">
        <f t="shared" si="5"/>
        <v xml:space="preserve"> </v>
      </c>
    </row>
    <row r="127" spans="15:16">
      <c r="O127" s="35" t="str">
        <f t="shared" si="6"/>
        <v xml:space="preserve"> </v>
      </c>
      <c r="P127" s="35" t="str">
        <f t="shared" si="5"/>
        <v xml:space="preserve"> </v>
      </c>
    </row>
    <row r="128" spans="15:16">
      <c r="O128" s="35" t="str">
        <f t="shared" si="6"/>
        <v xml:space="preserve"> </v>
      </c>
      <c r="P128" s="35" t="str">
        <f t="shared" si="5"/>
        <v xml:space="preserve"> </v>
      </c>
    </row>
    <row r="129" spans="15:16">
      <c r="O129" s="35" t="str">
        <f t="shared" si="6"/>
        <v xml:space="preserve"> </v>
      </c>
      <c r="P129" s="35" t="str">
        <f t="shared" si="5"/>
        <v xml:space="preserve"> </v>
      </c>
    </row>
    <row r="130" spans="15:16">
      <c r="O130" s="35" t="str">
        <f t="shared" si="6"/>
        <v xml:space="preserve"> </v>
      </c>
      <c r="P130" s="35" t="str">
        <f t="shared" si="5"/>
        <v xml:space="preserve"> </v>
      </c>
    </row>
    <row r="131" spans="15:16">
      <c r="O131" s="35" t="str">
        <f t="shared" si="6"/>
        <v xml:space="preserve"> </v>
      </c>
      <c r="P131" s="35" t="str">
        <f t="shared" si="5"/>
        <v xml:space="preserve"> </v>
      </c>
    </row>
    <row r="132" spans="15:16">
      <c r="O132" s="35" t="str">
        <f t="shared" si="6"/>
        <v xml:space="preserve"> </v>
      </c>
      <c r="P132" s="35" t="str">
        <f t="shared" si="5"/>
        <v xml:space="preserve"> </v>
      </c>
    </row>
    <row r="133" spans="15:16">
      <c r="O133" s="35" t="str">
        <f t="shared" si="6"/>
        <v xml:space="preserve"> </v>
      </c>
      <c r="P133" s="35" t="str">
        <f t="shared" si="5"/>
        <v xml:space="preserve"> </v>
      </c>
    </row>
    <row r="134" spans="15:16">
      <c r="O134" s="35" t="str">
        <f t="shared" si="6"/>
        <v xml:space="preserve"> </v>
      </c>
      <c r="P134" s="35" t="str">
        <f t="shared" si="5"/>
        <v xml:space="preserve"> </v>
      </c>
    </row>
    <row r="135" spans="15:16">
      <c r="O135" s="35" t="str">
        <f t="shared" si="6"/>
        <v xml:space="preserve"> </v>
      </c>
      <c r="P135" s="35" t="str">
        <f t="shared" si="5"/>
        <v xml:space="preserve"> </v>
      </c>
    </row>
    <row r="136" spans="15:16">
      <c r="O136" s="35" t="str">
        <f t="shared" si="6"/>
        <v xml:space="preserve"> </v>
      </c>
      <c r="P136" s="35" t="str">
        <f t="shared" si="5"/>
        <v xml:space="preserve"> </v>
      </c>
    </row>
    <row r="137" spans="15:16">
      <c r="O137" s="35" t="str">
        <f t="shared" si="6"/>
        <v xml:space="preserve"> </v>
      </c>
      <c r="P137" s="35" t="str">
        <f t="shared" si="5"/>
        <v xml:space="preserve"> </v>
      </c>
    </row>
    <row r="138" spans="15:16">
      <c r="O138" s="35" t="str">
        <f t="shared" si="6"/>
        <v xml:space="preserve"> </v>
      </c>
      <c r="P138" s="35" t="str">
        <f t="shared" si="5"/>
        <v xml:space="preserve"> </v>
      </c>
    </row>
    <row r="139" spans="15:16">
      <c r="O139" s="35" t="str">
        <f t="shared" si="6"/>
        <v xml:space="preserve"> </v>
      </c>
      <c r="P139" s="35" t="str">
        <f t="shared" si="5"/>
        <v xml:space="preserve"> </v>
      </c>
    </row>
    <row r="140" spans="15:16">
      <c r="O140" s="35" t="str">
        <f t="shared" si="6"/>
        <v xml:space="preserve"> </v>
      </c>
      <c r="P140" s="35" t="str">
        <f t="shared" si="5"/>
        <v xml:space="preserve"> </v>
      </c>
    </row>
    <row r="141" spans="15:16">
      <c r="O141" s="35" t="str">
        <f t="shared" si="6"/>
        <v xml:space="preserve"> </v>
      </c>
      <c r="P141" s="35" t="str">
        <f t="shared" si="5"/>
        <v xml:space="preserve"> </v>
      </c>
    </row>
    <row r="142" spans="15:16">
      <c r="O142" s="35" t="str">
        <f t="shared" si="6"/>
        <v xml:space="preserve"> </v>
      </c>
      <c r="P142" s="35" t="str">
        <f t="shared" si="5"/>
        <v xml:space="preserve"> </v>
      </c>
    </row>
    <row r="143" spans="15:16">
      <c r="O143" s="35" t="str">
        <f t="shared" ref="O143:O174" si="7">IF(N143&gt;0,LOOKUP(N143,Q$3:Q$5,R$3:R$5)," ")</f>
        <v xml:space="preserve"> </v>
      </c>
      <c r="P143" s="35" t="str">
        <f t="shared" si="5"/>
        <v xml:space="preserve"> </v>
      </c>
    </row>
    <row r="144" spans="15:16">
      <c r="O144" s="35" t="str">
        <f t="shared" si="7"/>
        <v xml:space="preserve"> </v>
      </c>
      <c r="P144" s="35" t="str">
        <f t="shared" si="5"/>
        <v xml:space="preserve"> </v>
      </c>
    </row>
    <row r="145" spans="15:18">
      <c r="O145" s="35" t="str">
        <f t="shared" si="7"/>
        <v xml:space="preserve"> </v>
      </c>
      <c r="P145" s="35" t="str">
        <f t="shared" si="5"/>
        <v xml:space="preserve"> </v>
      </c>
      <c r="Q145" s="37"/>
      <c r="R145" s="37"/>
    </row>
    <row r="146" spans="15:18">
      <c r="O146" s="35" t="str">
        <f t="shared" si="7"/>
        <v xml:space="preserve"> </v>
      </c>
      <c r="P146" s="35" t="str">
        <f t="shared" si="5"/>
        <v xml:space="preserve"> </v>
      </c>
      <c r="Q146" s="37"/>
      <c r="R146" s="37"/>
    </row>
    <row r="147" spans="15:18">
      <c r="O147" s="35" t="str">
        <f t="shared" si="7"/>
        <v xml:space="preserve"> </v>
      </c>
      <c r="P147" s="35" t="str">
        <f t="shared" si="5"/>
        <v xml:space="preserve"> </v>
      </c>
      <c r="Q147" s="37"/>
      <c r="R147" s="37"/>
    </row>
    <row r="148" spans="15:18">
      <c r="O148" s="35" t="str">
        <f t="shared" si="7"/>
        <v xml:space="preserve"> </v>
      </c>
      <c r="P148" s="35" t="str">
        <f t="shared" si="5"/>
        <v xml:space="preserve"> </v>
      </c>
      <c r="Q148" s="37"/>
      <c r="R148" s="37"/>
    </row>
    <row r="149" spans="15:18">
      <c r="O149" s="35" t="str">
        <f t="shared" si="7"/>
        <v xml:space="preserve"> </v>
      </c>
      <c r="P149" s="35" t="str">
        <f t="shared" si="5"/>
        <v xml:space="preserve"> </v>
      </c>
    </row>
    <row r="150" spans="15:18">
      <c r="O150" s="35" t="str">
        <f t="shared" si="7"/>
        <v xml:space="preserve"> </v>
      </c>
      <c r="P150" s="35" t="str">
        <f t="shared" si="5"/>
        <v xml:space="preserve"> </v>
      </c>
    </row>
    <row r="151" spans="15:18">
      <c r="O151" s="35" t="str">
        <f t="shared" si="7"/>
        <v xml:space="preserve"> </v>
      </c>
      <c r="P151" s="35" t="str">
        <f t="shared" si="5"/>
        <v xml:space="preserve"> </v>
      </c>
    </row>
    <row r="152" spans="15:18">
      <c r="O152" s="35" t="str">
        <f t="shared" si="7"/>
        <v xml:space="preserve"> </v>
      </c>
      <c r="P152" s="35" t="str">
        <f t="shared" si="5"/>
        <v xml:space="preserve"> </v>
      </c>
    </row>
    <row r="153" spans="15:18">
      <c r="O153" s="35" t="str">
        <f t="shared" si="7"/>
        <v xml:space="preserve"> </v>
      </c>
      <c r="P153" s="35" t="str">
        <f t="shared" si="5"/>
        <v xml:space="preserve"> </v>
      </c>
    </row>
    <row r="154" spans="15:18">
      <c r="O154" s="35" t="str">
        <f t="shared" si="7"/>
        <v xml:space="preserve"> </v>
      </c>
      <c r="P154" s="35" t="str">
        <f t="shared" si="5"/>
        <v xml:space="preserve"> </v>
      </c>
    </row>
    <row r="155" spans="15:18">
      <c r="O155" s="35" t="str">
        <f t="shared" si="7"/>
        <v xml:space="preserve"> </v>
      </c>
      <c r="P155" s="35" t="str">
        <f t="shared" ref="P155:P175" si="8">IF(N155&gt;0,L155*O155/100," ")</f>
        <v xml:space="preserve"> </v>
      </c>
    </row>
    <row r="156" spans="15:18">
      <c r="O156" s="35" t="str">
        <f t="shared" si="7"/>
        <v xml:space="preserve"> </v>
      </c>
      <c r="P156" s="35" t="str">
        <f t="shared" si="8"/>
        <v xml:space="preserve"> </v>
      </c>
    </row>
    <row r="157" spans="15:18">
      <c r="O157" s="35" t="str">
        <f t="shared" si="7"/>
        <v xml:space="preserve"> </v>
      </c>
      <c r="P157" s="35" t="str">
        <f t="shared" si="8"/>
        <v xml:space="preserve"> </v>
      </c>
    </row>
    <row r="158" spans="15:18">
      <c r="O158" s="35" t="str">
        <f t="shared" si="7"/>
        <v xml:space="preserve"> </v>
      </c>
      <c r="P158" s="35" t="str">
        <f t="shared" si="8"/>
        <v xml:space="preserve"> </v>
      </c>
    </row>
    <row r="159" spans="15:18">
      <c r="O159" s="35" t="str">
        <f t="shared" si="7"/>
        <v xml:space="preserve"> </v>
      </c>
      <c r="P159" s="35" t="str">
        <f t="shared" si="8"/>
        <v xml:space="preserve"> </v>
      </c>
    </row>
    <row r="160" spans="15:18">
      <c r="O160" s="35" t="str">
        <f t="shared" si="7"/>
        <v xml:space="preserve"> </v>
      </c>
      <c r="P160" s="35" t="str">
        <f t="shared" si="8"/>
        <v xml:space="preserve"> </v>
      </c>
    </row>
    <row r="161" spans="15:16">
      <c r="O161" s="35" t="str">
        <f t="shared" si="7"/>
        <v xml:space="preserve"> </v>
      </c>
      <c r="P161" s="35" t="str">
        <f t="shared" si="8"/>
        <v xml:space="preserve"> </v>
      </c>
    </row>
    <row r="162" spans="15:16">
      <c r="O162" s="35" t="str">
        <f t="shared" si="7"/>
        <v xml:space="preserve"> </v>
      </c>
      <c r="P162" s="35" t="str">
        <f t="shared" si="8"/>
        <v xml:space="preserve"> </v>
      </c>
    </row>
    <row r="163" spans="15:16">
      <c r="O163" s="35" t="str">
        <f t="shared" si="7"/>
        <v xml:space="preserve"> </v>
      </c>
      <c r="P163" s="35" t="str">
        <f t="shared" si="8"/>
        <v xml:space="preserve"> </v>
      </c>
    </row>
    <row r="164" spans="15:16">
      <c r="O164" s="35" t="str">
        <f t="shared" si="7"/>
        <v xml:space="preserve"> </v>
      </c>
      <c r="P164" s="35" t="str">
        <f t="shared" si="8"/>
        <v xml:space="preserve"> </v>
      </c>
    </row>
    <row r="165" spans="15:16">
      <c r="O165" s="35" t="str">
        <f t="shared" si="7"/>
        <v xml:space="preserve"> </v>
      </c>
      <c r="P165" s="35" t="str">
        <f t="shared" si="8"/>
        <v xml:space="preserve"> </v>
      </c>
    </row>
    <row r="166" spans="15:16">
      <c r="O166" s="35" t="str">
        <f t="shared" si="7"/>
        <v xml:space="preserve"> </v>
      </c>
      <c r="P166" s="35" t="str">
        <f t="shared" si="8"/>
        <v xml:space="preserve"> </v>
      </c>
    </row>
    <row r="167" spans="15:16">
      <c r="O167" s="35" t="str">
        <f t="shared" si="7"/>
        <v xml:space="preserve"> </v>
      </c>
      <c r="P167" s="35" t="str">
        <f t="shared" si="8"/>
        <v xml:space="preserve"> </v>
      </c>
    </row>
    <row r="168" spans="15:16">
      <c r="O168" s="35" t="str">
        <f t="shared" si="7"/>
        <v xml:space="preserve"> </v>
      </c>
      <c r="P168" s="35" t="str">
        <f t="shared" si="8"/>
        <v xml:space="preserve"> </v>
      </c>
    </row>
    <row r="169" spans="15:16">
      <c r="O169" s="35" t="str">
        <f t="shared" si="7"/>
        <v xml:space="preserve"> </v>
      </c>
      <c r="P169" s="35" t="str">
        <f t="shared" si="8"/>
        <v xml:space="preserve"> </v>
      </c>
    </row>
    <row r="170" spans="15:16">
      <c r="O170" s="35" t="str">
        <f t="shared" si="7"/>
        <v xml:space="preserve"> </v>
      </c>
      <c r="P170" s="35" t="str">
        <f t="shared" si="8"/>
        <v xml:space="preserve"> </v>
      </c>
    </row>
    <row r="171" spans="15:16">
      <c r="O171" s="35" t="str">
        <f t="shared" si="7"/>
        <v xml:space="preserve"> </v>
      </c>
      <c r="P171" s="35" t="str">
        <f t="shared" si="8"/>
        <v xml:space="preserve"> </v>
      </c>
    </row>
    <row r="172" spans="15:16">
      <c r="O172" s="35" t="str">
        <f t="shared" si="7"/>
        <v xml:space="preserve"> </v>
      </c>
      <c r="P172" s="35" t="str">
        <f t="shared" si="8"/>
        <v xml:space="preserve"> </v>
      </c>
    </row>
    <row r="173" spans="15:16">
      <c r="O173" s="35" t="str">
        <f t="shared" si="7"/>
        <v xml:space="preserve"> </v>
      </c>
      <c r="P173" s="35" t="str">
        <f t="shared" si="8"/>
        <v xml:space="preserve"> </v>
      </c>
    </row>
    <row r="174" spans="15:16">
      <c r="O174" s="35" t="str">
        <f t="shared" si="7"/>
        <v xml:space="preserve"> </v>
      </c>
      <c r="P174" s="35" t="str">
        <f t="shared" si="8"/>
        <v xml:space="preserve"> </v>
      </c>
    </row>
    <row r="175" spans="15:16">
      <c r="O175" s="35" t="str">
        <f>IF(N175&gt;0,LOOKUP(N175,Q$3:Q$5,R$3:R$5)," ")</f>
        <v xml:space="preserve"> </v>
      </c>
      <c r="P175" s="35" t="str">
        <f t="shared" si="8"/>
        <v xml:space="preserve"> </v>
      </c>
    </row>
  </sheetData>
  <mergeCells count="1">
    <mergeCell ref="K1:M1"/>
  </mergeCells>
  <phoneticPr fontId="0" type="noConversion"/>
  <printOptions horizontalCentered="1"/>
  <pageMargins left="0.31496062992125984" right="0.11811023622047245" top="0.35433070866141736" bottom="0.35433070866141736" header="0.11811023622047245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21</vt:i4>
      </vt:variant>
    </vt:vector>
  </HeadingPairs>
  <TitlesOfParts>
    <vt:vector size="38" baseType="lpstr">
      <vt:lpstr>Relazione Performance 2015</vt:lpstr>
      <vt:lpstr>Area Segreteria</vt:lpstr>
      <vt:lpstr>Vitale obiettivi</vt:lpstr>
      <vt:lpstr>Area Pianificazione -Urbanistic</vt:lpstr>
      <vt:lpstr>Gotti obiettivi</vt:lpstr>
      <vt:lpstr>Area Servizi Cittadino</vt:lpstr>
      <vt:lpstr>Magris obiettivi</vt:lpstr>
      <vt:lpstr>Area Polizia comunale</vt:lpstr>
      <vt:lpstr>Busetto obiettivi</vt:lpstr>
      <vt:lpstr>Area LL.PP. e territorio</vt:lpstr>
      <vt:lpstr>Piccin obiettivi</vt:lpstr>
      <vt:lpstr>Area Servizi persona e famiglia</vt:lpstr>
      <vt:lpstr>Fiorot obiettivi</vt:lpstr>
      <vt:lpstr>Area Servizi finanziari</vt:lpstr>
      <vt:lpstr>Lovato obiettivi </vt:lpstr>
      <vt:lpstr>Area Servizi al territorio</vt:lpstr>
      <vt:lpstr>Emanuela Del Bianco</vt:lpstr>
      <vt:lpstr>'Area Segreteria'!_Toc288810456</vt:lpstr>
      <vt:lpstr>'Area Servizi finanziari'!_Toc373845627</vt:lpstr>
      <vt:lpstr>'Area Servizi persona e famiglia'!_Toc373845643</vt:lpstr>
      <vt:lpstr>'Area Servizi persona e famiglia'!_Toc373845644</vt:lpstr>
      <vt:lpstr>'Area Servizi Cittadino'!_Toc373845661</vt:lpstr>
      <vt:lpstr>'Area Servizi Cittadino'!_Toc373845662</vt:lpstr>
      <vt:lpstr>'Area LL.PP. e territorio'!_Toc376856953</vt:lpstr>
      <vt:lpstr>'Area Servizi al territorio'!_Toc376856953</vt:lpstr>
      <vt:lpstr>'Area LL.PP. e territorio'!_Toc376856954</vt:lpstr>
      <vt:lpstr>'Area Servizi al territorio'!_Toc376856954</vt:lpstr>
      <vt:lpstr>'Area Pianificazione -Urbanistic'!_Toc406592189</vt:lpstr>
      <vt:lpstr>'Area Polizia comunale'!_Toc406592191</vt:lpstr>
      <vt:lpstr>'Area Servizi finanziari'!_Toc406594259</vt:lpstr>
      <vt:lpstr>'Area Pianificazione -Urbanistic'!_Toc406594283</vt:lpstr>
      <vt:lpstr>'Area Polizia comunale'!_Toc406594286</vt:lpstr>
      <vt:lpstr>'Area LL.PP. e territorio'!Area_stampa</vt:lpstr>
      <vt:lpstr>'Area Segreteria'!Area_stampa</vt:lpstr>
      <vt:lpstr>'Area Servizi al territorio'!Area_stampa</vt:lpstr>
      <vt:lpstr>'Area Servizi finanziari'!Area_stampa</vt:lpstr>
      <vt:lpstr>'Busetto obiettivi'!Area_stampa</vt:lpstr>
      <vt:lpstr>'Relazione Performance 2015'!Area_stampa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cgiordano</cp:lastModifiedBy>
  <cp:lastPrinted>2016-06-13T10:53:15Z</cp:lastPrinted>
  <dcterms:created xsi:type="dcterms:W3CDTF">2015-11-03T09:12:07Z</dcterms:created>
  <dcterms:modified xsi:type="dcterms:W3CDTF">2016-11-25T09:29:41Z</dcterms:modified>
</cp:coreProperties>
</file>